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AKIP 2024\BAHAN UMUM SAKIP RB\IKM 2020-2024\"/>
    </mc:Choice>
  </mc:AlternateContent>
  <bookViews>
    <workbookView xWindow="0" yWindow="0" windowWidth="19200" windowHeight="7310"/>
  </bookViews>
  <sheets>
    <sheet name="SKM" sheetId="2" r:id="rId1"/>
  </sheets>
  <definedNames>
    <definedName name="_xlnm.Print_Area" localSheetId="0">SKM!$A$1:$Q$90</definedName>
  </definedNames>
  <calcPr calcId="152511"/>
  <fileRecoveryPr repairLoad="1"/>
</workbook>
</file>

<file path=xl/calcChain.xml><?xml version="1.0" encoding="utf-8"?>
<calcChain xmlns="http://schemas.openxmlformats.org/spreadsheetml/2006/main">
  <c r="P90" i="2" l="1"/>
  <c r="O90" i="2"/>
  <c r="N90" i="2"/>
  <c r="M90" i="2"/>
  <c r="M89" i="2"/>
  <c r="Q89" i="2"/>
  <c r="P89" i="2"/>
  <c r="O89" i="2"/>
  <c r="N89" i="2"/>
  <c r="Q6" i="2" l="1"/>
  <c r="Q7" i="2"/>
  <c r="D89" i="2" l="1"/>
  <c r="D90" i="2" s="1"/>
  <c r="D91" i="2" s="1"/>
  <c r="E89" i="2"/>
  <c r="E90" i="2" s="1"/>
  <c r="Q57" i="2" l="1"/>
  <c r="Q59" i="2"/>
  <c r="Q58" i="2"/>
  <c r="Q73" i="2" l="1"/>
  <c r="Q31" i="2" l="1"/>
  <c r="Q16" i="2"/>
  <c r="Q8" i="2" l="1"/>
  <c r="Q10" i="2"/>
  <c r="Q11" i="2"/>
  <c r="Q13" i="2"/>
  <c r="Q14" i="2"/>
  <c r="Q15" i="2"/>
  <c r="Q19" i="2"/>
  <c r="Q20" i="2"/>
  <c r="Q21" i="2"/>
  <c r="Q23" i="2"/>
  <c r="Q24" i="2"/>
  <c r="Q25" i="2"/>
  <c r="Q26" i="2"/>
  <c r="Q27" i="2"/>
  <c r="Q29" i="2"/>
  <c r="Q30" i="2"/>
  <c r="Q32" i="2"/>
  <c r="Q33" i="2"/>
  <c r="Q34" i="2"/>
  <c r="Q35" i="2"/>
  <c r="Q36" i="2"/>
  <c r="Q37" i="2"/>
  <c r="Q38" i="2"/>
  <c r="Q39" i="2"/>
  <c r="Q40" i="2"/>
  <c r="Q41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F89" i="2" l="1"/>
  <c r="F90" i="2" s="1"/>
  <c r="G89" i="2"/>
  <c r="G90" i="2" s="1"/>
  <c r="H89" i="2"/>
  <c r="H90" i="2" s="1"/>
  <c r="I89" i="2"/>
  <c r="I90" i="2" s="1"/>
  <c r="J89" i="2"/>
  <c r="J90" i="2" s="1"/>
  <c r="K89" i="2"/>
  <c r="K90" i="2" s="1"/>
  <c r="L89" i="2"/>
  <c r="L90" i="2" s="1"/>
  <c r="Q90" i="2" l="1"/>
</calcChain>
</file>

<file path=xl/sharedStrings.xml><?xml version="1.0" encoding="utf-8"?>
<sst xmlns="http://schemas.openxmlformats.org/spreadsheetml/2006/main" count="150" uniqueCount="95">
  <si>
    <t>NO</t>
  </si>
  <si>
    <t>INSTANSI</t>
  </si>
  <si>
    <t>Dinas Pendidikan</t>
  </si>
  <si>
    <t>Dinas Kesehatan</t>
  </si>
  <si>
    <t>Inspektorat Daerah</t>
  </si>
  <si>
    <t>Badan Kesatuan Bangsa dan Politik</t>
  </si>
  <si>
    <t>Dinas Perhubungan</t>
  </si>
  <si>
    <t>Dinas Perikanan</t>
  </si>
  <si>
    <t>Dinas Kearsipan dan Perpustakaan</t>
  </si>
  <si>
    <t>Dinas Pertanian dan Ketahanan Pangan</t>
  </si>
  <si>
    <t>Bagian Hukum</t>
  </si>
  <si>
    <t>Bagian Organisasi</t>
  </si>
  <si>
    <t xml:space="preserve">Bagian Umum </t>
  </si>
  <si>
    <t>Bagian Protokol dan Komonikasi Pimpinan</t>
  </si>
  <si>
    <t>Dinas Sosial P3A</t>
  </si>
  <si>
    <t>Dinas Tenaga Kerja</t>
  </si>
  <si>
    <t>Sekretariat DPRD</t>
  </si>
  <si>
    <t>Bagian Pemerintahan</t>
  </si>
  <si>
    <t>Unsur</t>
  </si>
  <si>
    <t>PERIODE</t>
  </si>
  <si>
    <t>0.37</t>
  </si>
  <si>
    <t>0.38</t>
  </si>
  <si>
    <t>Semester 1</t>
  </si>
  <si>
    <t>NILAI IKM (Tahun)</t>
  </si>
  <si>
    <t>Dinas Ketahanan Pangan</t>
  </si>
  <si>
    <t>Dinas Lingkungan Hidup</t>
  </si>
  <si>
    <t>Dinas Perdagangan dan Perindustrian</t>
  </si>
  <si>
    <t>Dinas Koperasi, Perindustrian dan Perdagangan</t>
  </si>
  <si>
    <t>Dinas Lingkungan Hidup dan  Perumahan dan Pemukiman</t>
  </si>
  <si>
    <t>Dinas Perumahan Rakyat dan Kawasan Pemukiman</t>
  </si>
  <si>
    <t>Dinas Pekerjaan Umum dan Penataan Ruang</t>
  </si>
  <si>
    <t>Dinas Pemberdayan Masyarakat dan Desa</t>
  </si>
  <si>
    <t>Dinas Penanaman Modal dan Pelayanan Terpadu Satu Pintu</t>
  </si>
  <si>
    <t>Dinas Koperasi, Usaha Mikro dan Tenaga Kerja</t>
  </si>
  <si>
    <t xml:space="preserve">Dinas Pertanian </t>
  </si>
  <si>
    <t>Dinas Pemuda, Olahraga, Kebudayaan dan Pariwisata</t>
  </si>
  <si>
    <t>Dinas Komunikasi dan Informatika</t>
  </si>
  <si>
    <t>Bagian Perekonomian  dan Sumber Daya Alam</t>
  </si>
  <si>
    <t>Bagian Pembangunan</t>
  </si>
  <si>
    <t>Dinas Kependudukan dan Pencatatan Sipil</t>
  </si>
  <si>
    <t>Badan Perencanaan Pembangunan, Penelitian dan Pengembangan Daerah</t>
  </si>
  <si>
    <t xml:space="preserve">Badan Pendapatan, Pengelolaan Keuangan dan Aset Daerah </t>
  </si>
  <si>
    <t xml:space="preserve">Badan Kepegawaian dan Pengembangan Sumber Daya Manusia </t>
  </si>
  <si>
    <t xml:space="preserve">Badan Penanggulangan Bencana Daerah </t>
  </si>
  <si>
    <t>Kec. Sampang</t>
  </si>
  <si>
    <t>Kec. Sreseh</t>
  </si>
  <si>
    <t>Kec. Banyuates</t>
  </si>
  <si>
    <t>Kec. Ketapang</t>
  </si>
  <si>
    <t>Kec. Sokobanah</t>
  </si>
  <si>
    <t>Kec. Robatal</t>
  </si>
  <si>
    <t>Kec. Kedungdung</t>
  </si>
  <si>
    <t>Kec. Omben</t>
  </si>
  <si>
    <t>Kec. Jrengik</t>
  </si>
  <si>
    <t>Kec. Karangpenang</t>
  </si>
  <si>
    <t>Kec. Tambelangan</t>
  </si>
  <si>
    <t>Kec. Camplong</t>
  </si>
  <si>
    <t>Kec. Pangarengan</t>
  </si>
  <si>
    <t>Kec. Torjun</t>
  </si>
  <si>
    <t>Kelurahan Dalpenang</t>
  </si>
  <si>
    <t>Kelurahan Karangdalem</t>
  </si>
  <si>
    <t>Kelurahan  Gukongsekar</t>
  </si>
  <si>
    <t>Kelurahan  Polagan</t>
  </si>
  <si>
    <t>Kelurahan  Rongtengah</t>
  </si>
  <si>
    <t>Pkm Bringkoning</t>
  </si>
  <si>
    <t>Pkm Batulenger</t>
  </si>
  <si>
    <t>Pkm Jrengoan</t>
  </si>
  <si>
    <t>Pkm Tambelangan</t>
  </si>
  <si>
    <t>Pkm Kamoning</t>
  </si>
  <si>
    <t>Pkm Ketapang</t>
  </si>
  <si>
    <t>Pkm Camplong</t>
  </si>
  <si>
    <t>Pkm Bunten Barat</t>
  </si>
  <si>
    <t>Pkm Banjar</t>
  </si>
  <si>
    <t>Pkm Mandangin</t>
  </si>
  <si>
    <t>Pkm Sreseh</t>
  </si>
  <si>
    <t>Pkm Banyuanyar</t>
  </si>
  <si>
    <t>Pkm Karangpenang</t>
  </si>
  <si>
    <t>Pkm Tamberu Barat</t>
  </si>
  <si>
    <t>Pkm Omben</t>
  </si>
  <si>
    <t>Pkm Tanjung</t>
  </si>
  <si>
    <t>Pkm Banyuates</t>
  </si>
  <si>
    <t>Pkm Jrengik</t>
  </si>
  <si>
    <t>Pkm Torjun</t>
  </si>
  <si>
    <t>Pkm Pangarengan</t>
  </si>
  <si>
    <t>Pkm Robatal</t>
  </si>
  <si>
    <t>Pkm Kedungdung</t>
  </si>
  <si>
    <t>Nilai</t>
  </si>
  <si>
    <t>RSUD dr Mohammad Zyn</t>
  </si>
  <si>
    <t>RSUD Ketapang</t>
  </si>
  <si>
    <t>Satuan Polisi Pamong Praja dan Perlindungan Masyarakat</t>
  </si>
  <si>
    <t>Bagian Pengadaan Barang/Jasa dan Administrasi Pembangunan</t>
  </si>
  <si>
    <t>Bagian  Kesejahteraan Rakyat</t>
  </si>
  <si>
    <t>Dinas Pemadam Kebakaran dan Penyelamatan Daerah</t>
  </si>
  <si>
    <t>2024 (semester 1)</t>
  </si>
  <si>
    <t>KABUPATEN SAMPANG TAHUN 2020-2024</t>
  </si>
  <si>
    <t>REKAPITULASI SURVEI KEUPASAN MASYARAKAT (SKM) PERANGKAT DAERAH DAN UNIT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</si>
</sst>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0" xfId="0" applyFont="1" applyFill="1"/>
    <xf numFmtId="2" fontId="0" fillId="2" borderId="1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0" xfId="0" applyFont="1" applyFill="1"/>
    <xf numFmtId="2" fontId="3" fillId="2" borderId="0" xfId="0" applyNumberFormat="1" applyFont="1" applyFill="1" applyAlignment="1">
      <alignment vertical="center"/>
    </xf>
    <xf numFmtId="2" fontId="3" fillId="2" borderId="0" xfId="0" applyNumberFormat="1" applyFont="1" applyFill="1"/>
    <xf numFmtId="2" fontId="4" fillId="2" borderId="0" xfId="0" applyNumberFormat="1" applyFont="1" applyFill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1" xfId="0" quotePrefix="1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0" fontId="9" fillId="2" borderId="0" xfId="0" quotePrefix="1" applyFont="1" applyFill="1"/>
    <xf numFmtId="0" fontId="9" fillId="2" borderId="0" xfId="0" applyFont="1" applyFill="1"/>
    <xf numFmtId="2" fontId="0" fillId="2" borderId="1" xfId="0" applyNumberFormat="1" applyFont="1" applyFill="1" applyBorder="1" applyAlignment="1">
      <alignment horizontal="left" vertical="center"/>
    </xf>
    <xf numFmtId="2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left"/>
    </xf>
    <xf numFmtId="2" fontId="0" fillId="2" borderId="0" xfId="0" applyNumberFormat="1" applyFont="1" applyFill="1" applyAlignment="1">
      <alignment vertical="center"/>
    </xf>
    <xf numFmtId="2" fontId="0" fillId="2" borderId="0" xfId="0" applyNumberFormat="1" applyFont="1" applyFill="1" applyAlignment="1">
      <alignment horizontal="left"/>
    </xf>
    <xf numFmtId="2" fontId="0" fillId="2" borderId="0" xfId="0" applyNumberFormat="1" applyFont="1" applyFill="1"/>
    <xf numFmtId="2" fontId="8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zoomScale="70" zoomScaleNormal="70" workbookViewId="0">
      <selection activeCell="A2" sqref="A2:Q2"/>
    </sheetView>
  </sheetViews>
  <sheetFormatPr defaultColWidth="9.1796875" defaultRowHeight="15.5" x14ac:dyDescent="0.35"/>
  <cols>
    <col min="1" max="1" width="3.81640625" style="15" customWidth="1"/>
    <col min="2" max="2" width="62.7265625" style="16" customWidth="1"/>
    <col min="3" max="3" width="6.1796875" style="16" hidden="1" customWidth="1"/>
    <col min="4" max="10" width="4.26953125" style="17" hidden="1" customWidth="1"/>
    <col min="11" max="11" width="12.36328125" style="17" hidden="1" customWidth="1"/>
    <col min="12" max="12" width="11.26953125" style="17" hidden="1" customWidth="1"/>
    <col min="13" max="16" width="7.36328125" style="17" customWidth="1"/>
    <col min="17" max="17" width="12.54296875" style="17" customWidth="1"/>
    <col min="18" max="18" width="7.26953125" style="14" customWidth="1"/>
    <col min="19" max="16384" width="9.1796875" style="14"/>
  </cols>
  <sheetData>
    <row r="1" spans="1:18" x14ac:dyDescent="0.35">
      <c r="A1" s="13" t="s">
        <v>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x14ac:dyDescent="0.35">
      <c r="A2" s="13" t="s">
        <v>93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 ht="15.75" customHeight="1" x14ac:dyDescent="0.35"/>
    <row r="4" spans="1:18" s="24" customFormat="1" ht="16.5" customHeight="1" x14ac:dyDescent="0.35">
      <c r="A4" s="18" t="s">
        <v>0</v>
      </c>
      <c r="B4" s="18" t="s">
        <v>1</v>
      </c>
      <c r="C4" s="18" t="s">
        <v>19</v>
      </c>
      <c r="D4" s="19" t="s">
        <v>18</v>
      </c>
      <c r="E4" s="19" t="s">
        <v>18</v>
      </c>
      <c r="F4" s="19" t="s">
        <v>18</v>
      </c>
      <c r="G4" s="19" t="s">
        <v>18</v>
      </c>
      <c r="H4" s="19" t="s">
        <v>18</v>
      </c>
      <c r="I4" s="19" t="s">
        <v>18</v>
      </c>
      <c r="J4" s="19" t="s">
        <v>18</v>
      </c>
      <c r="K4" s="19" t="s">
        <v>18</v>
      </c>
      <c r="L4" s="19" t="s">
        <v>18</v>
      </c>
      <c r="M4" s="20" t="s">
        <v>23</v>
      </c>
      <c r="N4" s="21"/>
      <c r="O4" s="21"/>
      <c r="P4" s="21"/>
      <c r="Q4" s="22"/>
      <c r="R4" s="23"/>
    </row>
    <row r="5" spans="1:18" s="24" customFormat="1" ht="29" x14ac:dyDescent="0.35">
      <c r="A5" s="18"/>
      <c r="B5" s="18"/>
      <c r="C5" s="18"/>
      <c r="D5" s="25">
        <v>1</v>
      </c>
      <c r="E5" s="25">
        <v>2</v>
      </c>
      <c r="F5" s="25">
        <v>3</v>
      </c>
      <c r="G5" s="25">
        <v>4</v>
      </c>
      <c r="H5" s="25">
        <v>5</v>
      </c>
      <c r="I5" s="25">
        <v>6</v>
      </c>
      <c r="J5" s="25">
        <v>7</v>
      </c>
      <c r="K5" s="25">
        <v>8</v>
      </c>
      <c r="L5" s="25">
        <v>9</v>
      </c>
      <c r="M5" s="25">
        <v>2020</v>
      </c>
      <c r="N5" s="25">
        <v>2021</v>
      </c>
      <c r="O5" s="25">
        <v>2022</v>
      </c>
      <c r="P5" s="25">
        <v>2023</v>
      </c>
      <c r="Q5" s="26" t="s">
        <v>92</v>
      </c>
      <c r="R5" s="23"/>
    </row>
    <row r="6" spans="1:18" s="1" customFormat="1" ht="22" customHeight="1" x14ac:dyDescent="0.25">
      <c r="A6" s="27">
        <v>1</v>
      </c>
      <c r="B6" s="2" t="s">
        <v>2</v>
      </c>
      <c r="C6" s="28" t="s">
        <v>22</v>
      </c>
      <c r="D6" s="8">
        <v>0.37</v>
      </c>
      <c r="E6" s="8">
        <v>0.36</v>
      </c>
      <c r="F6" s="3">
        <v>0.35</v>
      </c>
      <c r="G6" s="8">
        <v>0.41</v>
      </c>
      <c r="H6" s="8">
        <v>0.36</v>
      </c>
      <c r="I6" s="8">
        <v>0.37</v>
      </c>
      <c r="J6" s="8">
        <v>0.38</v>
      </c>
      <c r="K6" s="3">
        <v>0.42</v>
      </c>
      <c r="L6" s="8">
        <v>0.37</v>
      </c>
      <c r="M6" s="8">
        <v>83.95</v>
      </c>
      <c r="N6" s="8">
        <v>85.63</v>
      </c>
      <c r="O6" s="8">
        <v>87.36</v>
      </c>
      <c r="P6" s="8">
        <v>90.56</v>
      </c>
      <c r="Q6" s="3">
        <f>SUM(D6:L6)*25</f>
        <v>84.75</v>
      </c>
    </row>
    <row r="7" spans="1:18" s="1" customFormat="1" ht="22" customHeight="1" x14ac:dyDescent="0.25">
      <c r="A7" s="27">
        <v>2</v>
      </c>
      <c r="B7" s="2" t="s">
        <v>3</v>
      </c>
      <c r="C7" s="28" t="s">
        <v>22</v>
      </c>
      <c r="D7" s="3">
        <v>0.4</v>
      </c>
      <c r="E7" s="3">
        <v>0.39</v>
      </c>
      <c r="F7" s="3">
        <v>0.4</v>
      </c>
      <c r="G7" s="3">
        <v>0.39</v>
      </c>
      <c r="H7" s="3">
        <v>0.41</v>
      </c>
      <c r="I7" s="3">
        <v>0.4</v>
      </c>
      <c r="J7" s="3">
        <v>0.39</v>
      </c>
      <c r="K7" s="3">
        <v>0.39</v>
      </c>
      <c r="L7" s="3">
        <v>0.34</v>
      </c>
      <c r="M7" s="3">
        <v>83.51</v>
      </c>
      <c r="N7" s="3">
        <v>81.25</v>
      </c>
      <c r="O7" s="3">
        <v>86.25</v>
      </c>
      <c r="P7" s="3">
        <v>87.59</v>
      </c>
      <c r="Q7" s="3">
        <f>SUM(D7:L7)*25</f>
        <v>87.75</v>
      </c>
    </row>
    <row r="8" spans="1:18" s="1" customFormat="1" ht="22" customHeight="1" x14ac:dyDescent="0.25">
      <c r="A8" s="27">
        <v>3</v>
      </c>
      <c r="B8" s="2" t="s">
        <v>30</v>
      </c>
      <c r="C8" s="4"/>
      <c r="D8" s="8">
        <v>0.34</v>
      </c>
      <c r="E8" s="8">
        <v>0.34</v>
      </c>
      <c r="F8" s="8">
        <v>0.33</v>
      </c>
      <c r="G8" s="8">
        <v>0.37</v>
      </c>
      <c r="H8" s="8">
        <v>0.34</v>
      </c>
      <c r="I8" s="8">
        <v>0.34</v>
      </c>
      <c r="J8" s="8">
        <v>0.34</v>
      </c>
      <c r="K8" s="8">
        <v>0.37</v>
      </c>
      <c r="L8" s="8">
        <v>0.33</v>
      </c>
      <c r="M8" s="8">
        <v>83</v>
      </c>
      <c r="N8" s="8">
        <v>83.85</v>
      </c>
      <c r="O8" s="8">
        <v>83</v>
      </c>
      <c r="P8" s="8">
        <v>85.26</v>
      </c>
      <c r="Q8" s="3">
        <f t="shared" ref="Q8:Q77" si="0">SUM(D8:L8)*25</f>
        <v>77.5</v>
      </c>
    </row>
    <row r="9" spans="1:18" s="1" customFormat="1" ht="22" customHeight="1" x14ac:dyDescent="0.25">
      <c r="A9" s="27">
        <v>4</v>
      </c>
      <c r="B9" s="2" t="s">
        <v>29</v>
      </c>
      <c r="C9" s="4"/>
      <c r="D9" s="8"/>
      <c r="E9" s="8"/>
      <c r="F9" s="8"/>
      <c r="G9" s="8"/>
      <c r="H9" s="8"/>
      <c r="I9" s="8"/>
      <c r="J9" s="8"/>
      <c r="K9" s="8"/>
      <c r="L9" s="8"/>
      <c r="M9" s="8">
        <v>80.22</v>
      </c>
      <c r="N9" s="8">
        <v>80.25</v>
      </c>
      <c r="O9" s="8">
        <v>80.25</v>
      </c>
      <c r="P9" s="8"/>
      <c r="Q9" s="3"/>
    </row>
    <row r="10" spans="1:18" s="1" customFormat="1" ht="22" customHeight="1" x14ac:dyDescent="0.25">
      <c r="A10" s="27">
        <v>5</v>
      </c>
      <c r="B10" s="2" t="s">
        <v>14</v>
      </c>
      <c r="C10" s="28" t="s">
        <v>22</v>
      </c>
      <c r="D10" s="3">
        <v>0.37</v>
      </c>
      <c r="E10" s="3">
        <v>0.39</v>
      </c>
      <c r="F10" s="3">
        <v>0.37</v>
      </c>
      <c r="G10" s="3">
        <v>0.44</v>
      </c>
      <c r="H10" s="3">
        <v>0.39</v>
      </c>
      <c r="I10" s="3">
        <v>0.38</v>
      </c>
      <c r="J10" s="3">
        <v>0.4</v>
      </c>
      <c r="K10" s="3">
        <v>0.44</v>
      </c>
      <c r="L10" s="3">
        <v>0.39</v>
      </c>
      <c r="M10" s="8">
        <v>88.35</v>
      </c>
      <c r="N10" s="8">
        <v>89.51</v>
      </c>
      <c r="O10" s="8">
        <v>91.55</v>
      </c>
      <c r="P10" s="3">
        <v>79.22</v>
      </c>
      <c r="Q10" s="3">
        <f t="shared" si="0"/>
        <v>89.25</v>
      </c>
    </row>
    <row r="11" spans="1:18" s="1" customFormat="1" ht="22" customHeight="1" x14ac:dyDescent="0.25">
      <c r="A11" s="27">
        <v>6</v>
      </c>
      <c r="B11" s="2" t="s">
        <v>28</v>
      </c>
      <c r="C11" s="28" t="s">
        <v>22</v>
      </c>
      <c r="D11" s="3">
        <v>0.34</v>
      </c>
      <c r="E11" s="3">
        <v>0.34</v>
      </c>
      <c r="F11" s="3">
        <v>0.33</v>
      </c>
      <c r="G11" s="3">
        <v>0.37</v>
      </c>
      <c r="H11" s="3">
        <v>0.35</v>
      </c>
      <c r="I11" s="3">
        <v>0.37</v>
      </c>
      <c r="J11" s="3">
        <v>0.37</v>
      </c>
      <c r="K11" s="4">
        <v>0.4</v>
      </c>
      <c r="L11" s="3">
        <v>0.34</v>
      </c>
      <c r="M11" s="3"/>
      <c r="N11" s="3"/>
      <c r="O11" s="3"/>
      <c r="P11" s="3">
        <v>84.55</v>
      </c>
      <c r="Q11" s="3">
        <f t="shared" si="0"/>
        <v>80.25</v>
      </c>
    </row>
    <row r="12" spans="1:18" s="1" customFormat="1" ht="22" customHeight="1" x14ac:dyDescent="0.25">
      <c r="A12" s="27">
        <v>7</v>
      </c>
      <c r="B12" s="2" t="s">
        <v>25</v>
      </c>
      <c r="C12" s="28"/>
      <c r="D12" s="9"/>
      <c r="E12" s="9"/>
      <c r="F12" s="9"/>
      <c r="G12" s="9"/>
      <c r="H12" s="9"/>
      <c r="I12" s="9"/>
      <c r="J12" s="9"/>
      <c r="K12" s="9"/>
      <c r="L12" s="9"/>
      <c r="M12" s="9">
        <v>77.08</v>
      </c>
      <c r="N12" s="9">
        <v>75.06</v>
      </c>
      <c r="O12" s="9">
        <v>75.06</v>
      </c>
      <c r="P12" s="3"/>
      <c r="Q12" s="3"/>
    </row>
    <row r="13" spans="1:18" s="1" customFormat="1" ht="22" customHeight="1" x14ac:dyDescent="0.25">
      <c r="A13" s="27">
        <v>8</v>
      </c>
      <c r="B13" s="2" t="s">
        <v>39</v>
      </c>
      <c r="C13" s="28" t="s">
        <v>22</v>
      </c>
      <c r="D13" s="3">
        <v>0.41</v>
      </c>
      <c r="E13" s="3">
        <v>0.41</v>
      </c>
      <c r="F13" s="3">
        <v>0.4</v>
      </c>
      <c r="G13" s="3">
        <v>0.44</v>
      </c>
      <c r="H13" s="3">
        <v>0.41</v>
      </c>
      <c r="I13" s="3">
        <v>0.41</v>
      </c>
      <c r="J13" s="3">
        <v>0.41</v>
      </c>
      <c r="K13" s="3">
        <v>0.43</v>
      </c>
      <c r="L13" s="3">
        <v>0.41</v>
      </c>
      <c r="M13" s="3">
        <v>85.71</v>
      </c>
      <c r="N13" s="3">
        <v>96.32</v>
      </c>
      <c r="O13" s="3">
        <v>96.4</v>
      </c>
      <c r="P13" s="3">
        <v>89.31</v>
      </c>
      <c r="Q13" s="3">
        <f t="shared" si="0"/>
        <v>93.250000000000014</v>
      </c>
    </row>
    <row r="14" spans="1:18" s="1" customFormat="1" ht="22" customHeight="1" x14ac:dyDescent="0.25">
      <c r="A14" s="27">
        <v>9</v>
      </c>
      <c r="B14" s="2" t="s">
        <v>31</v>
      </c>
      <c r="C14" s="28" t="s">
        <v>22</v>
      </c>
      <c r="D14" s="9">
        <v>0.38</v>
      </c>
      <c r="E14" s="9">
        <v>0.38</v>
      </c>
      <c r="F14" s="9">
        <v>0.36</v>
      </c>
      <c r="G14" s="3">
        <v>0.43</v>
      </c>
      <c r="H14" s="3">
        <v>0.39</v>
      </c>
      <c r="I14" s="3">
        <v>0.42</v>
      </c>
      <c r="J14" s="3">
        <v>0.4</v>
      </c>
      <c r="K14" s="4">
        <v>0.42</v>
      </c>
      <c r="L14" s="3">
        <v>0.39</v>
      </c>
      <c r="M14" s="3">
        <v>79.06</v>
      </c>
      <c r="N14" s="3">
        <v>79.14</v>
      </c>
      <c r="O14" s="3">
        <v>79.319999999999993</v>
      </c>
      <c r="P14" s="3">
        <v>79.33</v>
      </c>
      <c r="Q14" s="3">
        <f t="shared" si="0"/>
        <v>89.25</v>
      </c>
    </row>
    <row r="15" spans="1:18" s="1" customFormat="1" ht="22" customHeight="1" x14ac:dyDescent="0.25">
      <c r="A15" s="27">
        <v>10</v>
      </c>
      <c r="B15" s="2" t="s">
        <v>32</v>
      </c>
      <c r="C15" s="28" t="s">
        <v>22</v>
      </c>
      <c r="D15" s="3">
        <v>0.42</v>
      </c>
      <c r="E15" s="3">
        <v>0.42</v>
      </c>
      <c r="F15" s="3">
        <v>0.42</v>
      </c>
      <c r="G15" s="3">
        <v>0.47</v>
      </c>
      <c r="H15" s="3">
        <v>0.43</v>
      </c>
      <c r="I15" s="3">
        <v>0.43</v>
      </c>
      <c r="J15" s="3">
        <v>0.43</v>
      </c>
      <c r="K15" s="3">
        <v>0.42</v>
      </c>
      <c r="L15" s="3">
        <v>0.42</v>
      </c>
      <c r="M15" s="3">
        <v>93.16</v>
      </c>
      <c r="N15" s="3">
        <v>93.26</v>
      </c>
      <c r="O15" s="3">
        <v>93.32</v>
      </c>
      <c r="P15" s="3">
        <v>93.32</v>
      </c>
      <c r="Q15" s="3">
        <f t="shared" si="0"/>
        <v>96.500000000000014</v>
      </c>
    </row>
    <row r="16" spans="1:18" s="1" customFormat="1" ht="22" customHeight="1" x14ac:dyDescent="0.25">
      <c r="A16" s="27">
        <v>11</v>
      </c>
      <c r="B16" s="2" t="s">
        <v>27</v>
      </c>
      <c r="C16" s="28" t="s">
        <v>22</v>
      </c>
      <c r="D16" s="3">
        <v>0.37</v>
      </c>
      <c r="E16" s="3">
        <v>0.36</v>
      </c>
      <c r="F16" s="3">
        <v>0.36</v>
      </c>
      <c r="G16" s="3">
        <v>0.47</v>
      </c>
      <c r="H16" s="3">
        <v>0.36</v>
      </c>
      <c r="I16" s="3">
        <v>0.37</v>
      </c>
      <c r="J16" s="3">
        <v>0.37</v>
      </c>
      <c r="K16" s="3">
        <v>0.4</v>
      </c>
      <c r="L16" s="3">
        <v>0.34</v>
      </c>
      <c r="M16" s="3"/>
      <c r="N16" s="3">
        <v>83.24</v>
      </c>
      <c r="O16" s="3">
        <v>86.87</v>
      </c>
      <c r="P16" s="3">
        <v>88.06</v>
      </c>
      <c r="Q16" s="3">
        <f>SUM(D16:L16)*25</f>
        <v>85</v>
      </c>
    </row>
    <row r="17" spans="1:17" s="1" customFormat="1" ht="22" customHeight="1" x14ac:dyDescent="0.25">
      <c r="A17" s="27">
        <v>12</v>
      </c>
      <c r="B17" s="2" t="s">
        <v>26</v>
      </c>
      <c r="C17" s="28"/>
      <c r="D17" s="3"/>
      <c r="E17" s="3"/>
      <c r="F17" s="3"/>
      <c r="G17" s="3"/>
      <c r="H17" s="3"/>
      <c r="I17" s="3"/>
      <c r="J17" s="3"/>
      <c r="K17" s="3"/>
      <c r="L17" s="3"/>
      <c r="M17" s="3">
        <v>81.78</v>
      </c>
      <c r="N17" s="3"/>
      <c r="O17" s="3"/>
      <c r="P17" s="3"/>
      <c r="Q17" s="3"/>
    </row>
    <row r="18" spans="1:17" s="1" customFormat="1" ht="22" customHeight="1" x14ac:dyDescent="0.25">
      <c r="A18" s="27">
        <v>13</v>
      </c>
      <c r="B18" s="2" t="s">
        <v>33</v>
      </c>
      <c r="C18" s="28"/>
      <c r="D18" s="3"/>
      <c r="E18" s="3"/>
      <c r="F18" s="3"/>
      <c r="G18" s="3"/>
      <c r="H18" s="3"/>
      <c r="I18" s="3"/>
      <c r="J18" s="3"/>
      <c r="K18" s="3"/>
      <c r="L18" s="3"/>
      <c r="M18" s="3">
        <v>81.78</v>
      </c>
      <c r="N18" s="3"/>
      <c r="O18" s="3"/>
      <c r="P18" s="3"/>
      <c r="Q18" s="3"/>
    </row>
    <row r="19" spans="1:17" s="1" customFormat="1" ht="22" customHeight="1" x14ac:dyDescent="0.25">
      <c r="A19" s="27">
        <v>14</v>
      </c>
      <c r="B19" s="2" t="s">
        <v>6</v>
      </c>
      <c r="C19" s="28" t="s">
        <v>22</v>
      </c>
      <c r="D19" s="3">
        <v>0.38</v>
      </c>
      <c r="E19" s="3">
        <v>0.38</v>
      </c>
      <c r="F19" s="3">
        <v>0.36</v>
      </c>
      <c r="G19" s="3">
        <v>0.38</v>
      </c>
      <c r="H19" s="3">
        <v>0.4</v>
      </c>
      <c r="I19" s="3">
        <v>0.38</v>
      </c>
      <c r="J19" s="3">
        <v>0.36</v>
      </c>
      <c r="K19" s="3">
        <v>0.38</v>
      </c>
      <c r="L19" s="3">
        <v>0.35</v>
      </c>
      <c r="M19" s="3">
        <v>80.8</v>
      </c>
      <c r="N19" s="3">
        <v>81.8</v>
      </c>
      <c r="O19" s="3">
        <v>83.6</v>
      </c>
      <c r="P19" s="3">
        <v>85.06</v>
      </c>
      <c r="Q19" s="3">
        <f t="shared" si="0"/>
        <v>84.249999999999986</v>
      </c>
    </row>
    <row r="20" spans="1:17" s="1" customFormat="1" ht="22" customHeight="1" x14ac:dyDescent="0.25">
      <c r="A20" s="27">
        <v>15</v>
      </c>
      <c r="B20" s="2" t="s">
        <v>7</v>
      </c>
      <c r="C20" s="28" t="s">
        <v>22</v>
      </c>
      <c r="D20" s="8">
        <v>0.35</v>
      </c>
      <c r="E20" s="8">
        <v>0.35</v>
      </c>
      <c r="F20" s="8">
        <v>0.34</v>
      </c>
      <c r="G20" s="8">
        <v>0.41</v>
      </c>
      <c r="H20" s="8">
        <v>0.34</v>
      </c>
      <c r="I20" s="8">
        <v>0.34</v>
      </c>
      <c r="J20" s="8">
        <v>0.34</v>
      </c>
      <c r="K20" s="8">
        <v>0.44</v>
      </c>
      <c r="L20" s="8">
        <v>0.33</v>
      </c>
      <c r="M20" s="8">
        <v>82.08</v>
      </c>
      <c r="N20" s="8">
        <v>82.07</v>
      </c>
      <c r="O20" s="8">
        <v>82.07</v>
      </c>
      <c r="P20" s="8">
        <v>82.29</v>
      </c>
      <c r="Q20" s="3">
        <f t="shared" si="0"/>
        <v>81</v>
      </c>
    </row>
    <row r="21" spans="1:17" s="1" customFormat="1" ht="22" customHeight="1" x14ac:dyDescent="0.25">
      <c r="A21" s="27">
        <v>16</v>
      </c>
      <c r="B21" s="2" t="s">
        <v>8</v>
      </c>
      <c r="C21" s="28" t="s">
        <v>22</v>
      </c>
      <c r="D21" s="3">
        <v>0.38</v>
      </c>
      <c r="E21" s="3">
        <v>0.39</v>
      </c>
      <c r="F21" s="3">
        <v>0.38</v>
      </c>
      <c r="G21" s="3">
        <v>0.46</v>
      </c>
      <c r="H21" s="3">
        <v>0.36</v>
      </c>
      <c r="I21" s="3">
        <v>0.36</v>
      </c>
      <c r="J21" s="3">
        <v>0.39</v>
      </c>
      <c r="K21" s="3">
        <v>0.42</v>
      </c>
      <c r="L21" s="3">
        <v>0.39</v>
      </c>
      <c r="M21" s="3">
        <v>83.53</v>
      </c>
      <c r="N21" s="3">
        <v>83.89</v>
      </c>
      <c r="O21" s="3">
        <v>83.89</v>
      </c>
      <c r="P21" s="3">
        <v>88.24</v>
      </c>
      <c r="Q21" s="3">
        <f t="shared" si="0"/>
        <v>88.25</v>
      </c>
    </row>
    <row r="22" spans="1:17" s="1" customFormat="1" ht="22" customHeight="1" x14ac:dyDescent="0.25">
      <c r="A22" s="27">
        <v>17</v>
      </c>
      <c r="B22" s="2" t="s">
        <v>34</v>
      </c>
      <c r="C22" s="28"/>
      <c r="D22" s="3"/>
      <c r="E22" s="3"/>
      <c r="F22" s="3"/>
      <c r="G22" s="3"/>
      <c r="H22" s="3"/>
      <c r="I22" s="3"/>
      <c r="J22" s="3"/>
      <c r="K22" s="3"/>
      <c r="L22" s="3"/>
      <c r="M22" s="3">
        <v>79.819999999999993</v>
      </c>
      <c r="N22" s="3"/>
      <c r="O22" s="3"/>
      <c r="P22" s="3"/>
      <c r="Q22" s="3"/>
    </row>
    <row r="23" spans="1:17" s="1" customFormat="1" ht="22" customHeight="1" x14ac:dyDescent="0.25">
      <c r="A23" s="27">
        <v>18</v>
      </c>
      <c r="B23" s="2" t="s">
        <v>9</v>
      </c>
      <c r="C23" s="28" t="s">
        <v>22</v>
      </c>
      <c r="D23" s="3">
        <v>0.38</v>
      </c>
      <c r="E23" s="3">
        <v>0.38</v>
      </c>
      <c r="F23" s="3">
        <v>0.37</v>
      </c>
      <c r="G23" s="3">
        <v>0.4</v>
      </c>
      <c r="H23" s="3">
        <v>0.37</v>
      </c>
      <c r="I23" s="3">
        <v>0.4</v>
      </c>
      <c r="J23" s="3">
        <v>0.4</v>
      </c>
      <c r="K23" s="3">
        <v>0.4</v>
      </c>
      <c r="L23" s="3">
        <v>0.36</v>
      </c>
      <c r="M23" s="3"/>
      <c r="N23" s="3">
        <v>79.989999999999995</v>
      </c>
      <c r="O23" s="3">
        <v>80.31</v>
      </c>
      <c r="P23" s="3">
        <v>80.87</v>
      </c>
      <c r="Q23" s="3">
        <f t="shared" si="0"/>
        <v>86.499999999999986</v>
      </c>
    </row>
    <row r="24" spans="1:17" s="1" customFormat="1" ht="22" customHeight="1" x14ac:dyDescent="0.25">
      <c r="A24" s="27">
        <v>19</v>
      </c>
      <c r="B24" s="2" t="s">
        <v>91</v>
      </c>
      <c r="C24" s="4"/>
      <c r="D24" s="3">
        <v>0.38</v>
      </c>
      <c r="E24" s="3">
        <v>0.38</v>
      </c>
      <c r="F24" s="3">
        <v>0.41</v>
      </c>
      <c r="G24" s="3">
        <v>0.44</v>
      </c>
      <c r="H24" s="3">
        <v>0.4</v>
      </c>
      <c r="I24" s="3">
        <v>0.4</v>
      </c>
      <c r="J24" s="3">
        <v>0.4</v>
      </c>
      <c r="K24" s="3">
        <v>0.32</v>
      </c>
      <c r="L24" s="3">
        <v>0.4</v>
      </c>
      <c r="M24" s="3"/>
      <c r="N24" s="3"/>
      <c r="O24" s="3"/>
      <c r="P24" s="3">
        <v>89.17</v>
      </c>
      <c r="Q24" s="3">
        <f t="shared" si="0"/>
        <v>88.249999999999986</v>
      </c>
    </row>
    <row r="25" spans="1:17" s="1" customFormat="1" ht="22" customHeight="1" x14ac:dyDescent="0.25">
      <c r="A25" s="27">
        <v>20</v>
      </c>
      <c r="B25" s="2" t="s">
        <v>15</v>
      </c>
      <c r="C25" s="28" t="s">
        <v>22</v>
      </c>
      <c r="D25" s="3">
        <v>0.39</v>
      </c>
      <c r="E25" s="3">
        <v>0.39</v>
      </c>
      <c r="F25" s="3">
        <v>0.37</v>
      </c>
      <c r="G25" s="3">
        <v>0.42</v>
      </c>
      <c r="H25" s="3">
        <v>0.38</v>
      </c>
      <c r="I25" s="3">
        <v>0.38</v>
      </c>
      <c r="J25" s="3">
        <v>0.38</v>
      </c>
      <c r="K25" s="3">
        <v>0.42</v>
      </c>
      <c r="L25" s="3">
        <v>0.38</v>
      </c>
      <c r="M25" s="3"/>
      <c r="N25" s="3"/>
      <c r="O25" s="3"/>
      <c r="P25" s="3">
        <v>84.49</v>
      </c>
      <c r="Q25" s="3">
        <f t="shared" si="0"/>
        <v>87.749999999999986</v>
      </c>
    </row>
    <row r="26" spans="1:17" s="1" customFormat="1" ht="22" customHeight="1" x14ac:dyDescent="0.25">
      <c r="A26" s="27">
        <v>21</v>
      </c>
      <c r="B26" s="2" t="s">
        <v>35</v>
      </c>
      <c r="C26" s="28" t="s">
        <v>22</v>
      </c>
      <c r="D26" s="3">
        <v>0.37</v>
      </c>
      <c r="E26" s="3">
        <v>0.36</v>
      </c>
      <c r="F26" s="3">
        <v>0.36</v>
      </c>
      <c r="G26" s="3">
        <v>0.41</v>
      </c>
      <c r="H26" s="3">
        <v>0.37</v>
      </c>
      <c r="I26" s="3">
        <v>0.39</v>
      </c>
      <c r="J26" s="3">
        <v>0.37</v>
      </c>
      <c r="K26" s="3">
        <v>0.42</v>
      </c>
      <c r="L26" s="3">
        <v>0.35</v>
      </c>
      <c r="M26" s="3">
        <v>88.22</v>
      </c>
      <c r="N26" s="3">
        <v>87.72</v>
      </c>
      <c r="O26" s="3">
        <v>87.9</v>
      </c>
      <c r="P26" s="3">
        <v>87.96</v>
      </c>
      <c r="Q26" s="3">
        <f t="shared" si="0"/>
        <v>85</v>
      </c>
    </row>
    <row r="27" spans="1:17" s="1" customFormat="1" ht="22" customHeight="1" x14ac:dyDescent="0.25">
      <c r="A27" s="27">
        <v>22</v>
      </c>
      <c r="B27" s="2" t="s">
        <v>36</v>
      </c>
      <c r="C27" s="28" t="s">
        <v>22</v>
      </c>
      <c r="D27" s="9">
        <v>0.37</v>
      </c>
      <c r="E27" s="9">
        <v>0.36</v>
      </c>
      <c r="F27" s="9">
        <v>0.36</v>
      </c>
      <c r="G27" s="9">
        <v>0.4</v>
      </c>
      <c r="H27" s="9">
        <v>0.36</v>
      </c>
      <c r="I27" s="9">
        <v>0.37</v>
      </c>
      <c r="J27" s="9">
        <v>0.38</v>
      </c>
      <c r="K27" s="9">
        <v>0.42</v>
      </c>
      <c r="L27" s="9">
        <v>0.36</v>
      </c>
      <c r="M27" s="9">
        <v>80.48</v>
      </c>
      <c r="N27" s="9">
        <v>82.83</v>
      </c>
      <c r="O27" s="9">
        <v>87.72</v>
      </c>
      <c r="P27" s="9">
        <v>87.86</v>
      </c>
      <c r="Q27" s="3">
        <f t="shared" si="0"/>
        <v>84.499999999999986</v>
      </c>
    </row>
    <row r="28" spans="1:17" s="1" customFormat="1" ht="22" customHeight="1" x14ac:dyDescent="0.25">
      <c r="A28" s="27">
        <v>23</v>
      </c>
      <c r="B28" s="2" t="s">
        <v>24</v>
      </c>
      <c r="C28" s="28"/>
      <c r="D28" s="9"/>
      <c r="E28" s="9"/>
      <c r="F28" s="9"/>
      <c r="G28" s="9"/>
      <c r="H28" s="9"/>
      <c r="I28" s="9"/>
      <c r="J28" s="9"/>
      <c r="K28" s="9"/>
      <c r="L28" s="9"/>
      <c r="M28" s="9">
        <v>81.680000000000007</v>
      </c>
      <c r="N28" s="9"/>
      <c r="O28" s="9"/>
      <c r="P28" s="9"/>
      <c r="Q28" s="3"/>
    </row>
    <row r="29" spans="1:17" s="1" customFormat="1" ht="22" customHeight="1" x14ac:dyDescent="0.25">
      <c r="A29" s="27">
        <v>24</v>
      </c>
      <c r="B29" s="2" t="s">
        <v>40</v>
      </c>
      <c r="C29" s="28" t="s">
        <v>22</v>
      </c>
      <c r="D29" s="8">
        <v>0.37</v>
      </c>
      <c r="E29" s="8">
        <v>0.36</v>
      </c>
      <c r="F29" s="8">
        <v>0.35</v>
      </c>
      <c r="G29" s="8">
        <v>0.41</v>
      </c>
      <c r="H29" s="8">
        <v>0.37</v>
      </c>
      <c r="I29" s="8">
        <v>0.37</v>
      </c>
      <c r="J29" s="8">
        <v>0.37</v>
      </c>
      <c r="K29" s="8">
        <v>0.43</v>
      </c>
      <c r="L29" s="8">
        <v>0.36</v>
      </c>
      <c r="M29" s="8">
        <v>84.11</v>
      </c>
      <c r="N29" s="8">
        <v>84.42</v>
      </c>
      <c r="O29" s="8">
        <v>84.42</v>
      </c>
      <c r="P29" s="8">
        <v>88.6</v>
      </c>
      <c r="Q29" s="3">
        <f t="shared" si="0"/>
        <v>84.75</v>
      </c>
    </row>
    <row r="30" spans="1:17" s="1" customFormat="1" ht="22" customHeight="1" x14ac:dyDescent="0.25">
      <c r="A30" s="27">
        <v>25</v>
      </c>
      <c r="B30" s="2" t="s">
        <v>41</v>
      </c>
      <c r="C30" s="28" t="s">
        <v>22</v>
      </c>
      <c r="D30" s="3">
        <v>0.38</v>
      </c>
      <c r="E30" s="3">
        <v>0.38</v>
      </c>
      <c r="F30" s="3">
        <v>0.37</v>
      </c>
      <c r="G30" s="3">
        <v>0.41</v>
      </c>
      <c r="H30" s="3">
        <v>0.37</v>
      </c>
      <c r="I30" s="3">
        <v>0.38</v>
      </c>
      <c r="J30" s="3">
        <v>0.39</v>
      </c>
      <c r="K30" s="3">
        <v>0.42</v>
      </c>
      <c r="L30" s="3">
        <v>0.36</v>
      </c>
      <c r="M30" s="3">
        <v>76.44</v>
      </c>
      <c r="N30" s="3">
        <v>79.42</v>
      </c>
      <c r="O30" s="3">
        <v>79.599999999999994</v>
      </c>
      <c r="P30" s="3">
        <v>80.87</v>
      </c>
      <c r="Q30" s="3">
        <f>SUM(D30:L30)*25</f>
        <v>86.499999999999986</v>
      </c>
    </row>
    <row r="31" spans="1:17" s="1" customFormat="1" ht="22" customHeight="1" x14ac:dyDescent="0.25">
      <c r="A31" s="27">
        <v>26</v>
      </c>
      <c r="B31" s="2" t="s">
        <v>42</v>
      </c>
      <c r="C31" s="28" t="s">
        <v>22</v>
      </c>
      <c r="D31" s="4">
        <v>0.38</v>
      </c>
      <c r="E31" s="4">
        <v>0.38</v>
      </c>
      <c r="F31" s="4" t="s">
        <v>20</v>
      </c>
      <c r="G31" s="4">
        <v>0.42</v>
      </c>
      <c r="H31" s="4">
        <v>0.37</v>
      </c>
      <c r="I31" s="4">
        <v>0.39</v>
      </c>
      <c r="J31" s="4">
        <v>0.39</v>
      </c>
      <c r="K31" s="4">
        <v>0.43</v>
      </c>
      <c r="L31" s="4">
        <v>0.38</v>
      </c>
      <c r="M31" s="4">
        <v>87.64</v>
      </c>
      <c r="N31" s="4">
        <v>87.73</v>
      </c>
      <c r="O31" s="4">
        <v>86.25</v>
      </c>
      <c r="P31" s="4">
        <v>88.03</v>
      </c>
      <c r="Q31" s="3">
        <f>SUM(D31:L31)*25</f>
        <v>78.5</v>
      </c>
    </row>
    <row r="32" spans="1:17" s="1" customFormat="1" ht="22" customHeight="1" x14ac:dyDescent="0.25">
      <c r="A32" s="27">
        <v>27</v>
      </c>
      <c r="B32" s="2" t="s">
        <v>43</v>
      </c>
      <c r="C32" s="28" t="s">
        <v>22</v>
      </c>
      <c r="D32" s="3">
        <v>0.34</v>
      </c>
      <c r="E32" s="3">
        <v>0.33</v>
      </c>
      <c r="F32" s="3">
        <v>0.35</v>
      </c>
      <c r="G32" s="3">
        <v>0.35</v>
      </c>
      <c r="H32" s="3">
        <v>0.35</v>
      </c>
      <c r="I32" s="3">
        <v>0.35</v>
      </c>
      <c r="J32" s="3">
        <v>0.35</v>
      </c>
      <c r="K32" s="3">
        <v>0.34</v>
      </c>
      <c r="L32" s="3">
        <v>0.34</v>
      </c>
      <c r="M32" s="3">
        <v>78.58</v>
      </c>
      <c r="N32" s="3">
        <v>78.58</v>
      </c>
      <c r="O32" s="3">
        <v>80.989999999999995</v>
      </c>
      <c r="P32" s="3">
        <v>83.54</v>
      </c>
      <c r="Q32" s="3">
        <f t="shared" si="0"/>
        <v>77.5</v>
      </c>
    </row>
    <row r="33" spans="1:17" s="1" customFormat="1" ht="22" customHeight="1" x14ac:dyDescent="0.25">
      <c r="A33" s="27">
        <v>28</v>
      </c>
      <c r="B33" s="2" t="s">
        <v>4</v>
      </c>
      <c r="C33" s="28" t="s">
        <v>22</v>
      </c>
      <c r="D33" s="3">
        <v>0.35</v>
      </c>
      <c r="E33" s="3">
        <v>0.36</v>
      </c>
      <c r="F33" s="3">
        <v>0.35</v>
      </c>
      <c r="G33" s="3">
        <v>0.43</v>
      </c>
      <c r="H33" s="3">
        <v>0.36</v>
      </c>
      <c r="I33" s="3">
        <v>0.37</v>
      </c>
      <c r="J33" s="3">
        <v>0.37</v>
      </c>
      <c r="K33" s="3">
        <v>0.41</v>
      </c>
      <c r="L33" s="3">
        <v>0.35</v>
      </c>
      <c r="M33" s="3">
        <v>81.09</v>
      </c>
      <c r="N33" s="3">
        <v>86.11</v>
      </c>
      <c r="O33" s="3">
        <v>82.22</v>
      </c>
      <c r="P33" s="3">
        <v>78.44</v>
      </c>
      <c r="Q33" s="3">
        <f t="shared" si="0"/>
        <v>83.750000000000014</v>
      </c>
    </row>
    <row r="34" spans="1:17" s="1" customFormat="1" ht="22" customHeight="1" x14ac:dyDescent="0.25">
      <c r="A34" s="27">
        <v>29</v>
      </c>
      <c r="B34" s="2" t="s">
        <v>16</v>
      </c>
      <c r="C34" s="28" t="s">
        <v>22</v>
      </c>
      <c r="D34" s="4">
        <v>0.33</v>
      </c>
      <c r="E34" s="4">
        <v>0.36</v>
      </c>
      <c r="F34" s="4">
        <v>0.35</v>
      </c>
      <c r="G34" s="4">
        <v>0.43</v>
      </c>
      <c r="H34" s="4">
        <v>0.36</v>
      </c>
      <c r="I34" s="4">
        <v>0.36</v>
      </c>
      <c r="J34" s="4">
        <v>0.35</v>
      </c>
      <c r="K34" s="4">
        <v>0.35</v>
      </c>
      <c r="L34" s="4">
        <v>0.36</v>
      </c>
      <c r="M34" s="4">
        <v>77.67</v>
      </c>
      <c r="N34" s="4">
        <v>77.8</v>
      </c>
      <c r="O34" s="4"/>
      <c r="P34" s="4">
        <v>80.17</v>
      </c>
      <c r="Q34" s="3">
        <f t="shared" si="0"/>
        <v>81.25</v>
      </c>
    </row>
    <row r="35" spans="1:17" s="1" customFormat="1" ht="22" customHeight="1" x14ac:dyDescent="0.25">
      <c r="A35" s="27">
        <v>30</v>
      </c>
      <c r="B35" s="2" t="s">
        <v>88</v>
      </c>
      <c r="C35" s="28" t="s">
        <v>22</v>
      </c>
      <c r="D35" s="3">
        <v>0.33</v>
      </c>
      <c r="E35" s="3">
        <v>0.31</v>
      </c>
      <c r="F35" s="3">
        <v>0.33</v>
      </c>
      <c r="G35" s="3">
        <v>0.33</v>
      </c>
      <c r="H35" s="3">
        <v>0.33</v>
      </c>
      <c r="I35" s="3">
        <v>0.34</v>
      </c>
      <c r="J35" s="3">
        <v>0.35</v>
      </c>
      <c r="K35" s="3">
        <v>0.39</v>
      </c>
      <c r="L35" s="3">
        <v>0.34</v>
      </c>
      <c r="M35" s="3"/>
      <c r="N35" s="3"/>
      <c r="O35" s="3"/>
      <c r="P35" s="3">
        <v>77.650000000000006</v>
      </c>
      <c r="Q35" s="3">
        <f t="shared" si="0"/>
        <v>76.25</v>
      </c>
    </row>
    <row r="36" spans="1:17" s="1" customFormat="1" ht="22" customHeight="1" x14ac:dyDescent="0.25">
      <c r="A36" s="27">
        <v>31</v>
      </c>
      <c r="B36" s="2" t="s">
        <v>5</v>
      </c>
      <c r="C36" s="28" t="s">
        <v>22</v>
      </c>
      <c r="D36" s="3">
        <v>0.37</v>
      </c>
      <c r="E36" s="3">
        <v>0.33</v>
      </c>
      <c r="F36" s="3">
        <v>0.33</v>
      </c>
      <c r="G36" s="3">
        <v>0.44</v>
      </c>
      <c r="H36" s="3">
        <v>0.35</v>
      </c>
      <c r="I36" s="3">
        <v>0.35</v>
      </c>
      <c r="J36" s="3">
        <v>0.33</v>
      </c>
      <c r="K36" s="3">
        <v>0.42</v>
      </c>
      <c r="L36" s="3">
        <v>0.35</v>
      </c>
      <c r="M36" s="3">
        <v>80.09</v>
      </c>
      <c r="N36" s="3">
        <v>81.069999999999993</v>
      </c>
      <c r="O36" s="3">
        <v>81.069999999999993</v>
      </c>
      <c r="P36" s="3">
        <v>81.25</v>
      </c>
      <c r="Q36" s="3">
        <f t="shared" si="0"/>
        <v>81.75</v>
      </c>
    </row>
    <row r="37" spans="1:17" s="1" customFormat="1" ht="22" customHeight="1" x14ac:dyDescent="0.25">
      <c r="A37" s="27">
        <v>32</v>
      </c>
      <c r="B37" s="2" t="s">
        <v>86</v>
      </c>
      <c r="C37" s="28" t="s">
        <v>22</v>
      </c>
      <c r="D37" s="3">
        <v>0.39</v>
      </c>
      <c r="E37" s="3">
        <v>0.39</v>
      </c>
      <c r="F37" s="3">
        <v>0.39</v>
      </c>
      <c r="G37" s="3">
        <v>0.42</v>
      </c>
      <c r="H37" s="3">
        <v>0.39</v>
      </c>
      <c r="I37" s="3">
        <v>0.39</v>
      </c>
      <c r="J37" s="3">
        <v>0.39</v>
      </c>
      <c r="K37" s="3">
        <v>0.36</v>
      </c>
      <c r="L37" s="3">
        <v>0.39</v>
      </c>
      <c r="M37" s="3"/>
      <c r="N37" s="3"/>
      <c r="O37" s="3"/>
      <c r="P37" s="3">
        <v>84</v>
      </c>
      <c r="Q37" s="3">
        <f t="shared" si="0"/>
        <v>87.75</v>
      </c>
    </row>
    <row r="38" spans="1:17" s="1" customFormat="1" ht="22" customHeight="1" x14ac:dyDescent="0.25">
      <c r="A38" s="27">
        <v>33</v>
      </c>
      <c r="B38" s="2" t="s">
        <v>87</v>
      </c>
      <c r="C38" s="28" t="s">
        <v>22</v>
      </c>
      <c r="D38" s="3">
        <v>0.37</v>
      </c>
      <c r="E38" s="3">
        <v>0.36</v>
      </c>
      <c r="F38" s="3">
        <v>0.35</v>
      </c>
      <c r="G38" s="3">
        <v>0.39</v>
      </c>
      <c r="H38" s="3">
        <v>0.36</v>
      </c>
      <c r="I38" s="3">
        <v>0.37</v>
      </c>
      <c r="J38" s="3">
        <v>0.37</v>
      </c>
      <c r="K38" s="3">
        <v>0.39</v>
      </c>
      <c r="L38" s="3">
        <v>0.36</v>
      </c>
      <c r="M38" s="3"/>
      <c r="N38" s="3"/>
      <c r="O38" s="3"/>
      <c r="P38" s="3">
        <v>83.43</v>
      </c>
      <c r="Q38" s="3">
        <f t="shared" si="0"/>
        <v>83</v>
      </c>
    </row>
    <row r="39" spans="1:17" s="1" customFormat="1" ht="22" customHeight="1" x14ac:dyDescent="0.25">
      <c r="A39" s="27">
        <v>34</v>
      </c>
      <c r="B39" s="2" t="s">
        <v>10</v>
      </c>
      <c r="C39" s="28" t="s">
        <v>22</v>
      </c>
      <c r="D39" s="9">
        <v>0.4</v>
      </c>
      <c r="E39" s="9">
        <v>0.35</v>
      </c>
      <c r="F39" s="9">
        <v>0.35</v>
      </c>
      <c r="G39" s="9">
        <v>0.42</v>
      </c>
      <c r="H39" s="9">
        <v>0.37</v>
      </c>
      <c r="I39" s="9">
        <v>0.37</v>
      </c>
      <c r="J39" s="9">
        <v>0.36</v>
      </c>
      <c r="K39" s="9">
        <v>0.4</v>
      </c>
      <c r="L39" s="9">
        <v>0.35</v>
      </c>
      <c r="M39" s="9">
        <v>77.88</v>
      </c>
      <c r="N39" s="9">
        <v>78.430000000000007</v>
      </c>
      <c r="O39" s="9">
        <v>78.430000000000007</v>
      </c>
      <c r="P39" s="9">
        <v>80.14</v>
      </c>
      <c r="Q39" s="3">
        <f t="shared" si="0"/>
        <v>84.25</v>
      </c>
    </row>
    <row r="40" spans="1:17" s="1" customFormat="1" ht="22" customHeight="1" x14ac:dyDescent="0.25">
      <c r="A40" s="27">
        <v>35</v>
      </c>
      <c r="B40" s="2" t="s">
        <v>90</v>
      </c>
      <c r="C40" s="28" t="s">
        <v>22</v>
      </c>
      <c r="D40" s="29">
        <v>0.37</v>
      </c>
      <c r="E40" s="10">
        <v>0.38</v>
      </c>
      <c r="F40" s="10">
        <v>0.38</v>
      </c>
      <c r="G40" s="10">
        <v>0.43</v>
      </c>
      <c r="H40" s="10">
        <v>0.37</v>
      </c>
      <c r="I40" s="10">
        <v>0.38</v>
      </c>
      <c r="J40" s="10">
        <v>0.39</v>
      </c>
      <c r="K40" s="10">
        <v>0.44</v>
      </c>
      <c r="L40" s="10">
        <v>0.38</v>
      </c>
      <c r="M40" s="10">
        <v>90.21</v>
      </c>
      <c r="N40" s="10">
        <v>78.92</v>
      </c>
      <c r="O40" s="10">
        <v>80</v>
      </c>
      <c r="P40" s="10">
        <v>82.27</v>
      </c>
      <c r="Q40" s="3">
        <f t="shared" si="0"/>
        <v>87.999999999999986</v>
      </c>
    </row>
    <row r="41" spans="1:17" s="1" customFormat="1" ht="22" customHeight="1" x14ac:dyDescent="0.25">
      <c r="A41" s="27">
        <v>36</v>
      </c>
      <c r="B41" s="2" t="s">
        <v>37</v>
      </c>
      <c r="C41" s="28" t="s">
        <v>22</v>
      </c>
      <c r="D41" s="3">
        <v>0.35</v>
      </c>
      <c r="E41" s="3">
        <v>0.35</v>
      </c>
      <c r="F41" s="3">
        <v>0.34</v>
      </c>
      <c r="G41" s="3">
        <v>0.39</v>
      </c>
      <c r="H41" s="3">
        <v>0.35</v>
      </c>
      <c r="I41" s="3">
        <v>0.35</v>
      </c>
      <c r="J41" s="3">
        <v>0.36</v>
      </c>
      <c r="K41" s="3">
        <v>0.4</v>
      </c>
      <c r="L41" s="3">
        <v>0.33</v>
      </c>
      <c r="M41" s="3">
        <v>80.48</v>
      </c>
      <c r="N41" s="3">
        <v>80.48</v>
      </c>
      <c r="O41" s="3">
        <v>80.48</v>
      </c>
      <c r="P41" s="3">
        <v>80.48</v>
      </c>
      <c r="Q41" s="3">
        <f t="shared" si="0"/>
        <v>80.5</v>
      </c>
    </row>
    <row r="42" spans="1:17" s="1" customFormat="1" ht="22" customHeight="1" x14ac:dyDescent="0.25">
      <c r="A42" s="27">
        <v>37</v>
      </c>
      <c r="B42" s="2" t="s">
        <v>38</v>
      </c>
      <c r="C42" s="28"/>
      <c r="D42" s="3"/>
      <c r="E42" s="3"/>
      <c r="F42" s="3"/>
      <c r="G42" s="3"/>
      <c r="H42" s="3"/>
      <c r="I42" s="3"/>
      <c r="J42" s="3"/>
      <c r="K42" s="3"/>
      <c r="L42" s="3"/>
      <c r="M42" s="3">
        <v>80.319999999999993</v>
      </c>
      <c r="N42" s="3">
        <v>81.790000000000006</v>
      </c>
      <c r="O42" s="3">
        <v>82.2</v>
      </c>
      <c r="P42" s="3"/>
      <c r="Q42" s="3"/>
    </row>
    <row r="43" spans="1:17" s="1" customFormat="1" ht="22" customHeight="1" x14ac:dyDescent="0.25">
      <c r="A43" s="27">
        <v>38</v>
      </c>
      <c r="B43" s="2" t="s">
        <v>89</v>
      </c>
      <c r="C43" s="28" t="s">
        <v>22</v>
      </c>
      <c r="D43" s="9">
        <v>0.35</v>
      </c>
      <c r="E43" s="9">
        <v>0.35</v>
      </c>
      <c r="F43" s="9">
        <v>0.34</v>
      </c>
      <c r="G43" s="9">
        <v>0.42</v>
      </c>
      <c r="H43" s="9">
        <v>0.35</v>
      </c>
      <c r="I43" s="9">
        <v>0.37</v>
      </c>
      <c r="J43" s="9">
        <v>0.36</v>
      </c>
      <c r="K43" s="9">
        <v>0.42</v>
      </c>
      <c r="L43" s="9">
        <v>0.35</v>
      </c>
      <c r="M43" s="9">
        <v>84.1</v>
      </c>
      <c r="N43" s="9">
        <v>84.25</v>
      </c>
      <c r="O43" s="9">
        <v>85.75</v>
      </c>
      <c r="P43" s="9">
        <v>82.09</v>
      </c>
      <c r="Q43" s="3">
        <f t="shared" si="0"/>
        <v>82.75</v>
      </c>
    </row>
    <row r="44" spans="1:17" s="1" customFormat="1" ht="22" customHeight="1" x14ac:dyDescent="0.25">
      <c r="A44" s="27">
        <v>39</v>
      </c>
      <c r="B44" s="2" t="s">
        <v>11</v>
      </c>
      <c r="C44" s="28" t="s">
        <v>22</v>
      </c>
      <c r="D44" s="8">
        <v>0.35</v>
      </c>
      <c r="E44" s="8">
        <v>0.36</v>
      </c>
      <c r="F44" s="8">
        <v>0.36</v>
      </c>
      <c r="G44" s="8">
        <v>0.42</v>
      </c>
      <c r="H44" s="8">
        <v>0.36</v>
      </c>
      <c r="I44" s="8">
        <v>0.37</v>
      </c>
      <c r="J44" s="8">
        <v>0.38</v>
      </c>
      <c r="K44" s="8">
        <v>0.42</v>
      </c>
      <c r="L44" s="8">
        <v>0.37</v>
      </c>
      <c r="M44" s="8">
        <v>75.790000000000006</v>
      </c>
      <c r="N44" s="8">
        <v>77.23</v>
      </c>
      <c r="O44" s="8">
        <v>77.23</v>
      </c>
      <c r="P44" s="8">
        <v>82.38</v>
      </c>
      <c r="Q44" s="3">
        <f t="shared" si="0"/>
        <v>84.749999999999986</v>
      </c>
    </row>
    <row r="45" spans="1:17" s="1" customFormat="1" ht="22" customHeight="1" x14ac:dyDescent="0.25">
      <c r="A45" s="27">
        <v>40</v>
      </c>
      <c r="B45" s="2" t="s">
        <v>12</v>
      </c>
      <c r="C45" s="28" t="s">
        <v>22</v>
      </c>
      <c r="D45" s="3">
        <v>0.33</v>
      </c>
      <c r="E45" s="3">
        <v>0.34</v>
      </c>
      <c r="F45" s="3">
        <v>0.35</v>
      </c>
      <c r="G45" s="3">
        <v>0.44</v>
      </c>
      <c r="H45" s="3">
        <v>0.35</v>
      </c>
      <c r="I45" s="3">
        <v>0.33</v>
      </c>
      <c r="J45" s="3">
        <v>0.34</v>
      </c>
      <c r="K45" s="3">
        <v>0.38</v>
      </c>
      <c r="L45" s="3">
        <v>0.35</v>
      </c>
      <c r="M45" s="3">
        <v>82.81</v>
      </c>
      <c r="N45" s="3">
        <v>83.71</v>
      </c>
      <c r="O45" s="3">
        <v>89.85</v>
      </c>
      <c r="P45" s="3">
        <v>79.73</v>
      </c>
      <c r="Q45" s="3">
        <f t="shared" si="0"/>
        <v>80.25</v>
      </c>
    </row>
    <row r="46" spans="1:17" s="1" customFormat="1" ht="22" customHeight="1" x14ac:dyDescent="0.25">
      <c r="A46" s="27">
        <v>41</v>
      </c>
      <c r="B46" s="2" t="s">
        <v>17</v>
      </c>
      <c r="C46" s="28" t="s">
        <v>22</v>
      </c>
      <c r="D46" s="8">
        <v>0.35</v>
      </c>
      <c r="E46" s="8">
        <v>0.36</v>
      </c>
      <c r="F46" s="8">
        <v>0.35</v>
      </c>
      <c r="G46" s="8">
        <v>0.42</v>
      </c>
      <c r="H46" s="8">
        <v>0.36</v>
      </c>
      <c r="I46" s="8">
        <v>0.37</v>
      </c>
      <c r="J46" s="8">
        <v>0.38</v>
      </c>
      <c r="K46" s="8">
        <v>0.42</v>
      </c>
      <c r="L46" s="8">
        <v>0.37</v>
      </c>
      <c r="M46" s="8">
        <v>81.02</v>
      </c>
      <c r="N46" s="8">
        <v>84.35</v>
      </c>
      <c r="O46" s="8">
        <v>84.35</v>
      </c>
      <c r="P46" s="8">
        <v>84.49</v>
      </c>
      <c r="Q46" s="3">
        <f t="shared" si="0"/>
        <v>84.5</v>
      </c>
    </row>
    <row r="47" spans="1:17" s="1" customFormat="1" ht="22" customHeight="1" x14ac:dyDescent="0.25">
      <c r="A47" s="27">
        <v>42</v>
      </c>
      <c r="B47" s="2" t="s">
        <v>13</v>
      </c>
      <c r="C47" s="4"/>
      <c r="D47" s="3">
        <v>0.41</v>
      </c>
      <c r="E47" s="3">
        <v>0.4</v>
      </c>
      <c r="F47" s="3">
        <v>0.39</v>
      </c>
      <c r="G47" s="3">
        <v>0.42</v>
      </c>
      <c r="H47" s="3">
        <v>0.4</v>
      </c>
      <c r="I47" s="3">
        <v>0.39</v>
      </c>
      <c r="J47" s="3">
        <v>0.41</v>
      </c>
      <c r="K47" s="3">
        <v>0.44</v>
      </c>
      <c r="L47" s="3">
        <v>0.39</v>
      </c>
      <c r="M47" s="3">
        <v>81.38</v>
      </c>
      <c r="N47" s="3">
        <v>80.7</v>
      </c>
      <c r="O47" s="3">
        <v>80.7</v>
      </c>
      <c r="P47" s="3">
        <v>82.06</v>
      </c>
      <c r="Q47" s="3">
        <f t="shared" si="0"/>
        <v>91.250000000000014</v>
      </c>
    </row>
    <row r="48" spans="1:17" s="1" customFormat="1" ht="22" customHeight="1" x14ac:dyDescent="0.25">
      <c r="A48" s="27">
        <v>43</v>
      </c>
      <c r="B48" s="5" t="s">
        <v>44</v>
      </c>
      <c r="C48" s="28" t="s">
        <v>22</v>
      </c>
      <c r="D48" s="3">
        <v>0.35</v>
      </c>
      <c r="E48" s="3">
        <v>0.35</v>
      </c>
      <c r="F48" s="3">
        <v>0.35</v>
      </c>
      <c r="G48" s="3">
        <v>0.43</v>
      </c>
      <c r="H48" s="3">
        <v>0.37</v>
      </c>
      <c r="I48" s="3">
        <v>0.36</v>
      </c>
      <c r="J48" s="3">
        <v>0.36</v>
      </c>
      <c r="K48" s="3">
        <v>0.44</v>
      </c>
      <c r="L48" s="3">
        <v>0.37</v>
      </c>
      <c r="M48" s="3">
        <v>80.66</v>
      </c>
      <c r="N48" s="3">
        <v>84.73</v>
      </c>
      <c r="O48" s="3">
        <v>81.27</v>
      </c>
      <c r="P48" s="3">
        <v>83.14</v>
      </c>
      <c r="Q48" s="3">
        <f t="shared" si="0"/>
        <v>84.499999999999986</v>
      </c>
    </row>
    <row r="49" spans="1:17" s="1" customFormat="1" ht="22" customHeight="1" x14ac:dyDescent="0.25">
      <c r="A49" s="27">
        <v>44</v>
      </c>
      <c r="B49" s="5" t="s">
        <v>45</v>
      </c>
      <c r="C49" s="28" t="s">
        <v>22</v>
      </c>
      <c r="D49" s="3">
        <v>0.34</v>
      </c>
      <c r="E49" s="3">
        <v>0.34</v>
      </c>
      <c r="F49" s="3">
        <v>0.34</v>
      </c>
      <c r="G49" s="3">
        <v>0.45</v>
      </c>
      <c r="H49" s="3">
        <v>0.36</v>
      </c>
      <c r="I49" s="3">
        <v>0.34</v>
      </c>
      <c r="J49" s="3">
        <v>0.36</v>
      </c>
      <c r="K49" s="3">
        <v>0.45</v>
      </c>
      <c r="L49" s="3">
        <v>0.34</v>
      </c>
      <c r="M49" s="3">
        <v>78.28</v>
      </c>
      <c r="N49" s="3">
        <v>78.28</v>
      </c>
      <c r="O49" s="3">
        <v>78.28</v>
      </c>
      <c r="P49" s="3">
        <v>82.28</v>
      </c>
      <c r="Q49" s="3">
        <f t="shared" si="0"/>
        <v>83</v>
      </c>
    </row>
    <row r="50" spans="1:17" s="1" customFormat="1" ht="22" customHeight="1" x14ac:dyDescent="0.25">
      <c r="A50" s="27">
        <v>45</v>
      </c>
      <c r="B50" s="5" t="s">
        <v>46</v>
      </c>
      <c r="C50" s="28" t="s">
        <v>22</v>
      </c>
      <c r="D50" s="8">
        <v>0.36</v>
      </c>
      <c r="E50" s="8">
        <v>0.35</v>
      </c>
      <c r="F50" s="8">
        <v>0.36</v>
      </c>
      <c r="G50" s="8">
        <v>0.44</v>
      </c>
      <c r="H50" s="8">
        <v>0.36</v>
      </c>
      <c r="I50" s="8">
        <v>0.37</v>
      </c>
      <c r="J50" s="8">
        <v>0.37</v>
      </c>
      <c r="K50" s="8">
        <v>0.37</v>
      </c>
      <c r="L50" s="8">
        <v>0.35</v>
      </c>
      <c r="M50" s="8">
        <v>80.540000000000006</v>
      </c>
      <c r="N50" s="8">
        <v>80.540000000000006</v>
      </c>
      <c r="O50" s="8">
        <v>80.62</v>
      </c>
      <c r="P50" s="8">
        <v>82.68</v>
      </c>
      <c r="Q50" s="3">
        <f t="shared" si="0"/>
        <v>83.25</v>
      </c>
    </row>
    <row r="51" spans="1:17" s="1" customFormat="1" ht="22" customHeight="1" x14ac:dyDescent="0.25">
      <c r="A51" s="27">
        <v>46</v>
      </c>
      <c r="B51" s="5" t="s">
        <v>47</v>
      </c>
      <c r="C51" s="28" t="s">
        <v>22</v>
      </c>
      <c r="D51" s="8">
        <v>0.36</v>
      </c>
      <c r="E51" s="8">
        <v>0.37</v>
      </c>
      <c r="F51" s="8">
        <v>0.37</v>
      </c>
      <c r="G51" s="8">
        <v>0.44</v>
      </c>
      <c r="H51" s="8">
        <v>0.36</v>
      </c>
      <c r="I51" s="8">
        <v>0.37</v>
      </c>
      <c r="J51" s="8">
        <v>0.36</v>
      </c>
      <c r="K51" s="8">
        <v>0.44</v>
      </c>
      <c r="L51" s="8">
        <v>0.37</v>
      </c>
      <c r="M51" s="8">
        <v>88.37</v>
      </c>
      <c r="N51" s="8">
        <v>88.69</v>
      </c>
      <c r="O51" s="8">
        <v>89.05</v>
      </c>
      <c r="P51" s="8">
        <v>84.45</v>
      </c>
      <c r="Q51" s="3">
        <f t="shared" si="0"/>
        <v>86</v>
      </c>
    </row>
    <row r="52" spans="1:17" s="1" customFormat="1" ht="22" customHeight="1" x14ac:dyDescent="0.25">
      <c r="A52" s="27">
        <v>47</v>
      </c>
      <c r="B52" s="5" t="s">
        <v>48</v>
      </c>
      <c r="C52" s="28" t="s">
        <v>22</v>
      </c>
      <c r="D52" s="8">
        <v>0.36</v>
      </c>
      <c r="E52" s="8">
        <v>0.36</v>
      </c>
      <c r="F52" s="8">
        <v>0.34</v>
      </c>
      <c r="G52" s="8">
        <v>0.43</v>
      </c>
      <c r="H52" s="8">
        <v>0.36</v>
      </c>
      <c r="I52" s="8">
        <v>0.36</v>
      </c>
      <c r="J52" s="8">
        <v>0.38</v>
      </c>
      <c r="K52" s="8">
        <v>0.4</v>
      </c>
      <c r="L52" s="8">
        <v>0.36</v>
      </c>
      <c r="M52" s="8">
        <v>81.98</v>
      </c>
      <c r="N52" s="8">
        <v>81.81</v>
      </c>
      <c r="O52" s="8">
        <v>81.81</v>
      </c>
      <c r="P52" s="8">
        <v>83.44</v>
      </c>
      <c r="Q52" s="3">
        <f t="shared" si="0"/>
        <v>83.749999999999986</v>
      </c>
    </row>
    <row r="53" spans="1:17" s="1" customFormat="1" ht="22" customHeight="1" x14ac:dyDescent="0.25">
      <c r="A53" s="27">
        <v>48</v>
      </c>
      <c r="B53" s="5" t="s">
        <v>49</v>
      </c>
      <c r="C53" s="28" t="s">
        <v>22</v>
      </c>
      <c r="D53" s="3">
        <v>0.38</v>
      </c>
      <c r="E53" s="3">
        <v>0.38</v>
      </c>
      <c r="F53" s="3">
        <v>0.37</v>
      </c>
      <c r="G53" s="3">
        <v>0.4</v>
      </c>
      <c r="H53" s="3">
        <v>0.38</v>
      </c>
      <c r="I53" s="3">
        <v>0.38</v>
      </c>
      <c r="J53" s="3">
        <v>0.38</v>
      </c>
      <c r="K53" s="3">
        <v>0.4</v>
      </c>
      <c r="L53" s="3">
        <v>0.38</v>
      </c>
      <c r="M53" s="3">
        <v>79.17</v>
      </c>
      <c r="N53" s="3">
        <v>85.96</v>
      </c>
      <c r="O53" s="3">
        <v>79.53</v>
      </c>
      <c r="P53" s="3">
        <v>80.599999999999994</v>
      </c>
      <c r="Q53" s="3">
        <f t="shared" si="0"/>
        <v>86.249999999999986</v>
      </c>
    </row>
    <row r="54" spans="1:17" s="1" customFormat="1" ht="22" customHeight="1" x14ac:dyDescent="0.25">
      <c r="A54" s="27">
        <v>49</v>
      </c>
      <c r="B54" s="5" t="s">
        <v>50</v>
      </c>
      <c r="C54" s="28" t="s">
        <v>22</v>
      </c>
      <c r="D54" s="8">
        <v>0.38</v>
      </c>
      <c r="E54" s="3">
        <v>0.33</v>
      </c>
      <c r="F54" s="8">
        <v>0.37</v>
      </c>
      <c r="G54" s="8">
        <v>0.44</v>
      </c>
      <c r="H54" s="8">
        <v>0.36</v>
      </c>
      <c r="I54" s="8">
        <v>0.37</v>
      </c>
      <c r="J54" s="8">
        <v>0.38</v>
      </c>
      <c r="K54" s="8">
        <v>0.39</v>
      </c>
      <c r="L54" s="8">
        <v>0.32</v>
      </c>
      <c r="M54" s="8">
        <v>81.56</v>
      </c>
      <c r="N54" s="8">
        <v>80.97</v>
      </c>
      <c r="O54" s="8">
        <v>82.09</v>
      </c>
      <c r="P54" s="8">
        <v>82.12</v>
      </c>
      <c r="Q54" s="3">
        <f t="shared" si="0"/>
        <v>83.5</v>
      </c>
    </row>
    <row r="55" spans="1:17" s="1" customFormat="1" ht="22" customHeight="1" x14ac:dyDescent="0.25">
      <c r="A55" s="27">
        <v>50</v>
      </c>
      <c r="B55" s="5" t="s">
        <v>51</v>
      </c>
      <c r="C55" s="28" t="s">
        <v>22</v>
      </c>
      <c r="D55" s="9">
        <v>0.37</v>
      </c>
      <c r="E55" s="9">
        <v>0.39</v>
      </c>
      <c r="F55" s="9">
        <v>0.38</v>
      </c>
      <c r="G55" s="9">
        <v>0.44</v>
      </c>
      <c r="H55" s="9">
        <v>0.37</v>
      </c>
      <c r="I55" s="9">
        <v>0.38</v>
      </c>
      <c r="J55" s="9">
        <v>0.39</v>
      </c>
      <c r="K55" s="9">
        <v>0.4</v>
      </c>
      <c r="L55" s="9">
        <v>0.35</v>
      </c>
      <c r="M55" s="9">
        <v>81.040000000000006</v>
      </c>
      <c r="N55" s="9">
        <v>79.150000000000006</v>
      </c>
      <c r="O55" s="9">
        <v>83.81</v>
      </c>
      <c r="P55" s="9">
        <v>84.65</v>
      </c>
      <c r="Q55" s="3">
        <f t="shared" si="0"/>
        <v>86.75</v>
      </c>
    </row>
    <row r="56" spans="1:17" s="1" customFormat="1" ht="22" customHeight="1" x14ac:dyDescent="0.25">
      <c r="A56" s="27">
        <v>51</v>
      </c>
      <c r="B56" s="5" t="s">
        <v>52</v>
      </c>
      <c r="C56" s="28" t="s">
        <v>22</v>
      </c>
      <c r="D56" s="3">
        <v>0.34</v>
      </c>
      <c r="E56" s="3">
        <v>0.34</v>
      </c>
      <c r="F56" s="3">
        <v>0.34</v>
      </c>
      <c r="G56" s="3">
        <v>0.42</v>
      </c>
      <c r="H56" s="3">
        <v>0.34</v>
      </c>
      <c r="I56" s="3">
        <v>0.36</v>
      </c>
      <c r="J56" s="3">
        <v>0.36</v>
      </c>
      <c r="K56" s="3">
        <v>0.42</v>
      </c>
      <c r="L56" s="3">
        <v>0.34</v>
      </c>
      <c r="M56" s="3">
        <v>81.58</v>
      </c>
      <c r="N56" s="3">
        <v>81.58</v>
      </c>
      <c r="O56" s="3">
        <v>81.58</v>
      </c>
      <c r="P56" s="3">
        <v>81.739999999999995</v>
      </c>
      <c r="Q56" s="3">
        <f t="shared" si="0"/>
        <v>81.5</v>
      </c>
    </row>
    <row r="57" spans="1:17" s="1" customFormat="1" ht="22" customHeight="1" x14ac:dyDescent="0.25">
      <c r="A57" s="27">
        <v>52</v>
      </c>
      <c r="B57" s="5" t="s">
        <v>53</v>
      </c>
      <c r="C57" s="28" t="s">
        <v>22</v>
      </c>
      <c r="D57" s="3">
        <v>0.4</v>
      </c>
      <c r="E57" s="3">
        <v>0.4</v>
      </c>
      <c r="F57" s="3">
        <v>0.4</v>
      </c>
      <c r="G57" s="3">
        <v>0.4</v>
      </c>
      <c r="H57" s="3">
        <v>0.4</v>
      </c>
      <c r="I57" s="3">
        <v>0.4</v>
      </c>
      <c r="J57" s="3">
        <v>0.4</v>
      </c>
      <c r="K57" s="3">
        <v>0.4</v>
      </c>
      <c r="L57" s="3">
        <v>0.4</v>
      </c>
      <c r="M57" s="3">
        <v>79.459999999999994</v>
      </c>
      <c r="N57" s="3">
        <v>79.150000000000006</v>
      </c>
      <c r="O57" s="3">
        <v>79.150000000000006</v>
      </c>
      <c r="P57" s="3">
        <v>80.069999999999993</v>
      </c>
      <c r="Q57" s="3">
        <f t="shared" si="0"/>
        <v>89.999999999999986</v>
      </c>
    </row>
    <row r="58" spans="1:17" s="1" customFormat="1" ht="22" customHeight="1" x14ac:dyDescent="0.25">
      <c r="A58" s="27">
        <v>53</v>
      </c>
      <c r="B58" s="5" t="s">
        <v>54</v>
      </c>
      <c r="C58" s="28" t="s">
        <v>22</v>
      </c>
      <c r="D58" s="3">
        <v>0.37</v>
      </c>
      <c r="E58" s="11">
        <v>0.37</v>
      </c>
      <c r="F58" s="11">
        <v>0.37</v>
      </c>
      <c r="G58" s="11">
        <v>0.4</v>
      </c>
      <c r="H58" s="11">
        <v>0.37</v>
      </c>
      <c r="I58" s="11">
        <v>0.37</v>
      </c>
      <c r="J58" s="11">
        <v>0.37</v>
      </c>
      <c r="K58" s="11">
        <v>0.4</v>
      </c>
      <c r="L58" s="11">
        <v>0.37</v>
      </c>
      <c r="M58" s="11">
        <v>80.319999999999993</v>
      </c>
      <c r="N58" s="11">
        <v>80.430000000000007</v>
      </c>
      <c r="O58" s="11">
        <v>80.510000000000005</v>
      </c>
      <c r="P58" s="11">
        <v>82.16</v>
      </c>
      <c r="Q58" s="3">
        <f>SUM(D58:L58)*25</f>
        <v>84.75</v>
      </c>
    </row>
    <row r="59" spans="1:17" s="1" customFormat="1" ht="22" customHeight="1" x14ac:dyDescent="0.25">
      <c r="A59" s="27">
        <v>54</v>
      </c>
      <c r="B59" s="5" t="s">
        <v>55</v>
      </c>
      <c r="C59" s="28" t="s">
        <v>22</v>
      </c>
      <c r="D59" s="8">
        <v>0.36</v>
      </c>
      <c r="E59" s="8">
        <v>0.37</v>
      </c>
      <c r="F59" s="8">
        <v>0.37</v>
      </c>
      <c r="G59" s="8">
        <v>0.44</v>
      </c>
      <c r="H59" s="8">
        <v>0.36</v>
      </c>
      <c r="I59" s="8">
        <v>0.37</v>
      </c>
      <c r="J59" s="8">
        <v>0.36</v>
      </c>
      <c r="K59" s="8">
        <v>0.44</v>
      </c>
      <c r="L59" s="8">
        <v>0.37</v>
      </c>
      <c r="M59" s="8">
        <v>67.45</v>
      </c>
      <c r="N59" s="8">
        <v>84.2</v>
      </c>
      <c r="O59" s="8">
        <v>84.35</v>
      </c>
      <c r="P59" s="8">
        <v>82.88</v>
      </c>
      <c r="Q59" s="3">
        <f>SUM(D59:L59)*25</f>
        <v>86</v>
      </c>
    </row>
    <row r="60" spans="1:17" s="1" customFormat="1" ht="22" customHeight="1" x14ac:dyDescent="0.25">
      <c r="A60" s="27">
        <v>55</v>
      </c>
      <c r="B60" s="5" t="s">
        <v>56</v>
      </c>
      <c r="C60" s="28" t="s">
        <v>22</v>
      </c>
      <c r="D60" s="4">
        <v>0.38</v>
      </c>
      <c r="E60" s="3">
        <v>0.38</v>
      </c>
      <c r="F60" s="4">
        <v>0.36</v>
      </c>
      <c r="G60" s="4">
        <v>0.42</v>
      </c>
      <c r="H60" s="4">
        <v>0.37</v>
      </c>
      <c r="I60" s="4">
        <v>0.36</v>
      </c>
      <c r="J60" s="4">
        <v>0.38</v>
      </c>
      <c r="K60" s="4">
        <v>0.34</v>
      </c>
      <c r="L60" s="4">
        <v>0.34</v>
      </c>
      <c r="M60" s="4">
        <v>79.14</v>
      </c>
      <c r="N60" s="4">
        <v>79.180000000000007</v>
      </c>
      <c r="O60" s="4">
        <v>82.65</v>
      </c>
      <c r="P60" s="4">
        <v>80.069999999999993</v>
      </c>
      <c r="Q60" s="3">
        <f t="shared" si="0"/>
        <v>83.249999999999986</v>
      </c>
    </row>
    <row r="61" spans="1:17" s="1" customFormat="1" ht="22" customHeight="1" x14ac:dyDescent="0.25">
      <c r="A61" s="27">
        <v>56</v>
      </c>
      <c r="B61" s="5" t="s">
        <v>57</v>
      </c>
      <c r="C61" s="28" t="s">
        <v>22</v>
      </c>
      <c r="D61" s="3">
        <v>0.38</v>
      </c>
      <c r="E61" s="3">
        <v>0.33</v>
      </c>
      <c r="F61" s="3">
        <v>0.37</v>
      </c>
      <c r="G61" s="3">
        <v>0.44</v>
      </c>
      <c r="H61" s="3">
        <v>0.36</v>
      </c>
      <c r="I61" s="3">
        <v>0.37</v>
      </c>
      <c r="J61" s="3">
        <v>0.38</v>
      </c>
      <c r="K61" s="3">
        <v>0.39</v>
      </c>
      <c r="L61" s="3">
        <v>0.32</v>
      </c>
      <c r="M61" s="3">
        <v>81.569999999999993</v>
      </c>
      <c r="N61" s="3">
        <v>81.78</v>
      </c>
      <c r="O61" s="3">
        <v>81.78</v>
      </c>
      <c r="P61" s="3">
        <v>82.09</v>
      </c>
      <c r="Q61" s="3">
        <f t="shared" si="0"/>
        <v>83.5</v>
      </c>
    </row>
    <row r="62" spans="1:17" s="1" customFormat="1" ht="22" customHeight="1" x14ac:dyDescent="0.25">
      <c r="A62" s="27">
        <v>57</v>
      </c>
      <c r="B62" s="5" t="s">
        <v>58</v>
      </c>
      <c r="C62" s="28" t="s">
        <v>22</v>
      </c>
      <c r="D62" s="3">
        <v>0.4</v>
      </c>
      <c r="E62" s="3">
        <v>0.42</v>
      </c>
      <c r="F62" s="3">
        <v>0.41</v>
      </c>
      <c r="G62" s="3">
        <v>0.43</v>
      </c>
      <c r="H62" s="3">
        <v>0.41</v>
      </c>
      <c r="I62" s="3">
        <v>0.41</v>
      </c>
      <c r="J62" s="3">
        <v>0.42</v>
      </c>
      <c r="K62" s="3">
        <v>0.44</v>
      </c>
      <c r="L62" s="3">
        <v>0.41</v>
      </c>
      <c r="M62" s="3"/>
      <c r="N62" s="3"/>
      <c r="O62" s="3"/>
      <c r="P62" s="3">
        <v>83.06</v>
      </c>
      <c r="Q62" s="3">
        <f t="shared" si="0"/>
        <v>93.75</v>
      </c>
    </row>
    <row r="63" spans="1:17" s="1" customFormat="1" ht="22" customHeight="1" x14ac:dyDescent="0.25">
      <c r="A63" s="27">
        <v>58</v>
      </c>
      <c r="B63" s="5" t="s">
        <v>59</v>
      </c>
      <c r="C63" s="28" t="s">
        <v>22</v>
      </c>
      <c r="D63" s="3">
        <v>0.35</v>
      </c>
      <c r="E63" s="3">
        <v>0.35</v>
      </c>
      <c r="F63" s="3">
        <v>0.35</v>
      </c>
      <c r="G63" s="3">
        <v>0.44</v>
      </c>
      <c r="H63" s="3">
        <v>0.38</v>
      </c>
      <c r="I63" s="3">
        <v>0.37</v>
      </c>
      <c r="J63" s="3">
        <v>0.35</v>
      </c>
      <c r="K63" s="3">
        <v>0.44</v>
      </c>
      <c r="L63" s="3">
        <v>0.39</v>
      </c>
      <c r="M63" s="3"/>
      <c r="N63" s="3"/>
      <c r="O63" s="3"/>
      <c r="P63" s="3">
        <v>83.06</v>
      </c>
      <c r="Q63" s="3">
        <f t="shared" si="0"/>
        <v>85.5</v>
      </c>
    </row>
    <row r="64" spans="1:17" s="1" customFormat="1" ht="22" customHeight="1" x14ac:dyDescent="0.25">
      <c r="A64" s="27">
        <v>59</v>
      </c>
      <c r="B64" s="5" t="s">
        <v>60</v>
      </c>
      <c r="C64" s="3"/>
      <c r="D64" s="3">
        <v>0.38</v>
      </c>
      <c r="E64" s="3">
        <v>0.37</v>
      </c>
      <c r="F64" s="3">
        <v>0.37</v>
      </c>
      <c r="G64" s="3">
        <v>0.43</v>
      </c>
      <c r="H64" s="3">
        <v>0.36</v>
      </c>
      <c r="I64" s="3">
        <v>0.35</v>
      </c>
      <c r="J64" s="3">
        <v>0.37</v>
      </c>
      <c r="K64" s="3">
        <v>0.41</v>
      </c>
      <c r="L64" s="3">
        <v>0.35</v>
      </c>
      <c r="M64" s="3"/>
      <c r="N64" s="3"/>
      <c r="O64" s="3"/>
      <c r="P64" s="3">
        <v>86.9</v>
      </c>
      <c r="Q64" s="3">
        <f t="shared" si="0"/>
        <v>84.750000000000014</v>
      </c>
    </row>
    <row r="65" spans="1:17" s="1" customFormat="1" ht="22" customHeight="1" x14ac:dyDescent="0.25">
      <c r="A65" s="27">
        <v>60</v>
      </c>
      <c r="B65" s="5" t="s">
        <v>61</v>
      </c>
      <c r="C65" s="3"/>
      <c r="D65" s="3">
        <v>0.38</v>
      </c>
      <c r="E65" s="3">
        <v>0.38</v>
      </c>
      <c r="F65" s="3">
        <v>0.37</v>
      </c>
      <c r="G65" s="3">
        <v>0.43</v>
      </c>
      <c r="H65" s="3">
        <v>0.37</v>
      </c>
      <c r="I65" s="3">
        <v>0.37</v>
      </c>
      <c r="J65" s="3">
        <v>0.38</v>
      </c>
      <c r="K65" s="3">
        <v>0.42</v>
      </c>
      <c r="L65" s="3">
        <v>0.38</v>
      </c>
      <c r="M65" s="3"/>
      <c r="N65" s="3"/>
      <c r="O65" s="3"/>
      <c r="P65" s="3">
        <v>85.5</v>
      </c>
      <c r="Q65" s="3">
        <f t="shared" si="0"/>
        <v>86.999999999999986</v>
      </c>
    </row>
    <row r="66" spans="1:17" s="1" customFormat="1" ht="22" customHeight="1" x14ac:dyDescent="0.25">
      <c r="A66" s="27">
        <v>61</v>
      </c>
      <c r="B66" s="5" t="s">
        <v>62</v>
      </c>
      <c r="C66" s="3"/>
      <c r="D66" s="9">
        <v>0.4</v>
      </c>
      <c r="E66" s="9">
        <v>0.4</v>
      </c>
      <c r="F66" s="9">
        <v>0.4</v>
      </c>
      <c r="G66" s="9">
        <v>0.44</v>
      </c>
      <c r="H66" s="9">
        <v>0.4</v>
      </c>
      <c r="I66" s="9">
        <v>0.4</v>
      </c>
      <c r="J66" s="9">
        <v>0.4</v>
      </c>
      <c r="K66" s="9">
        <v>0.39</v>
      </c>
      <c r="L66" s="9">
        <v>0.41</v>
      </c>
      <c r="M66" s="3"/>
      <c r="N66" s="9"/>
      <c r="O66" s="9"/>
      <c r="P66" s="9">
        <v>82.04</v>
      </c>
      <c r="Q66" s="3">
        <f t="shared" si="0"/>
        <v>91</v>
      </c>
    </row>
    <row r="67" spans="1:17" s="1" customFormat="1" ht="22" customHeight="1" x14ac:dyDescent="0.25">
      <c r="A67" s="27">
        <v>62</v>
      </c>
      <c r="B67" s="6" t="s">
        <v>63</v>
      </c>
      <c r="C67" s="3"/>
      <c r="D67" s="3">
        <v>0.35</v>
      </c>
      <c r="E67" s="3">
        <v>0.38</v>
      </c>
      <c r="F67" s="3">
        <v>0.36</v>
      </c>
      <c r="G67" s="3">
        <v>0.39</v>
      </c>
      <c r="H67" s="3">
        <v>0.36</v>
      </c>
      <c r="I67" s="3">
        <v>0.36</v>
      </c>
      <c r="J67" s="3">
        <v>0.38</v>
      </c>
      <c r="K67" s="3">
        <v>0.44</v>
      </c>
      <c r="L67" s="3">
        <v>0.38</v>
      </c>
      <c r="M67" s="3"/>
      <c r="N67" s="3"/>
      <c r="O67" s="3"/>
      <c r="P67" s="3"/>
      <c r="Q67" s="3">
        <f t="shared" si="0"/>
        <v>84.999999999999986</v>
      </c>
    </row>
    <row r="68" spans="1:17" s="1" customFormat="1" ht="22" customHeight="1" x14ac:dyDescent="0.25">
      <c r="A68" s="27">
        <v>63</v>
      </c>
      <c r="B68" s="6" t="s">
        <v>64</v>
      </c>
      <c r="C68" s="3"/>
      <c r="D68" s="3">
        <v>0.34</v>
      </c>
      <c r="E68" s="3">
        <v>0.34</v>
      </c>
      <c r="F68" s="3">
        <v>0.34</v>
      </c>
      <c r="G68" s="3">
        <v>0.44</v>
      </c>
      <c r="H68" s="3">
        <v>0.33</v>
      </c>
      <c r="I68" s="3">
        <v>0.34</v>
      </c>
      <c r="J68" s="3">
        <v>0.38</v>
      </c>
      <c r="K68" s="3">
        <v>0.33</v>
      </c>
      <c r="L68" s="3">
        <v>0.32</v>
      </c>
      <c r="M68" s="3"/>
      <c r="N68" s="3"/>
      <c r="O68" s="3"/>
      <c r="P68" s="3"/>
      <c r="Q68" s="3">
        <f t="shared" si="0"/>
        <v>78.999999999999986</v>
      </c>
    </row>
    <row r="69" spans="1:17" s="1" customFormat="1" ht="22" customHeight="1" x14ac:dyDescent="0.25">
      <c r="A69" s="27">
        <v>64</v>
      </c>
      <c r="B69" s="6" t="s">
        <v>65</v>
      </c>
      <c r="C69" s="3"/>
      <c r="D69" s="3">
        <v>0.36</v>
      </c>
      <c r="E69" s="3">
        <v>0.37</v>
      </c>
      <c r="F69" s="3">
        <v>0.37</v>
      </c>
      <c r="G69" s="3">
        <v>0.36</v>
      </c>
      <c r="H69" s="3">
        <v>0.36</v>
      </c>
      <c r="I69" s="3">
        <v>0.38</v>
      </c>
      <c r="J69" s="3">
        <v>0.34</v>
      </c>
      <c r="K69" s="3">
        <v>0.38</v>
      </c>
      <c r="L69" s="3">
        <v>0.34</v>
      </c>
      <c r="M69" s="3"/>
      <c r="N69" s="3"/>
      <c r="O69" s="3"/>
      <c r="P69" s="3"/>
      <c r="Q69" s="3">
        <f t="shared" si="0"/>
        <v>81.499999999999986</v>
      </c>
    </row>
    <row r="70" spans="1:17" s="1" customFormat="1" ht="22" customHeight="1" x14ac:dyDescent="0.25">
      <c r="A70" s="27">
        <v>65</v>
      </c>
      <c r="B70" s="6" t="s">
        <v>66</v>
      </c>
      <c r="C70" s="3"/>
      <c r="D70" s="3">
        <v>0.43</v>
      </c>
      <c r="E70" s="3">
        <v>0.4</v>
      </c>
      <c r="F70" s="3">
        <v>0.42</v>
      </c>
      <c r="G70" s="3">
        <v>0.43</v>
      </c>
      <c r="H70" s="3">
        <v>0.42</v>
      </c>
      <c r="I70" s="3">
        <v>0.43</v>
      </c>
      <c r="J70" s="3">
        <v>0.44</v>
      </c>
      <c r="K70" s="3">
        <v>0.42</v>
      </c>
      <c r="L70" s="3">
        <v>0.43</v>
      </c>
      <c r="M70" s="3"/>
      <c r="N70" s="3"/>
      <c r="O70" s="3"/>
      <c r="P70" s="3"/>
      <c r="Q70" s="3">
        <f t="shared" si="0"/>
        <v>95.5</v>
      </c>
    </row>
    <row r="71" spans="1:17" s="1" customFormat="1" ht="22" customHeight="1" x14ac:dyDescent="0.25">
      <c r="A71" s="27">
        <v>66</v>
      </c>
      <c r="B71" s="6" t="s">
        <v>67</v>
      </c>
      <c r="C71" s="3"/>
      <c r="D71" s="9">
        <v>0.38</v>
      </c>
      <c r="E71" s="9">
        <v>0.38</v>
      </c>
      <c r="F71" s="9">
        <v>0.37</v>
      </c>
      <c r="G71" s="9">
        <v>0.41</v>
      </c>
      <c r="H71" s="9">
        <v>0.38</v>
      </c>
      <c r="I71" s="9">
        <v>0.38</v>
      </c>
      <c r="J71" s="9">
        <v>0.38</v>
      </c>
      <c r="K71" s="9">
        <v>0.4</v>
      </c>
      <c r="L71" s="9">
        <v>0.38</v>
      </c>
      <c r="M71" s="3"/>
      <c r="N71" s="9"/>
      <c r="O71" s="9"/>
      <c r="P71" s="9"/>
      <c r="Q71" s="3">
        <f t="shared" si="0"/>
        <v>86.499999999999986</v>
      </c>
    </row>
    <row r="72" spans="1:17" s="1" customFormat="1" ht="22" customHeight="1" x14ac:dyDescent="0.25">
      <c r="A72" s="27">
        <v>67</v>
      </c>
      <c r="B72" s="6" t="s">
        <v>68</v>
      </c>
      <c r="C72" s="3"/>
      <c r="D72" s="3">
        <v>0.4</v>
      </c>
      <c r="E72" s="3">
        <v>0.39</v>
      </c>
      <c r="F72" s="3">
        <v>0.4</v>
      </c>
      <c r="G72" s="3">
        <v>0.4</v>
      </c>
      <c r="H72" s="3">
        <v>0.39</v>
      </c>
      <c r="I72" s="3">
        <v>0.39</v>
      </c>
      <c r="J72" s="3">
        <v>0.4</v>
      </c>
      <c r="K72" s="3">
        <v>0.4</v>
      </c>
      <c r="L72" s="3">
        <v>0.4</v>
      </c>
      <c r="M72" s="3"/>
      <c r="N72" s="3"/>
      <c r="O72" s="3"/>
      <c r="P72" s="3"/>
      <c r="Q72" s="3">
        <f t="shared" si="0"/>
        <v>89.25</v>
      </c>
    </row>
    <row r="73" spans="1:17" s="1" customFormat="1" ht="22" customHeight="1" x14ac:dyDescent="0.25">
      <c r="A73" s="27">
        <v>68</v>
      </c>
      <c r="B73" s="6" t="s">
        <v>69</v>
      </c>
      <c r="C73" s="3"/>
      <c r="D73" s="3">
        <v>0.38</v>
      </c>
      <c r="E73" s="3">
        <v>0.36</v>
      </c>
      <c r="F73" s="3">
        <v>0.36</v>
      </c>
      <c r="G73" s="3">
        <v>0.4</v>
      </c>
      <c r="H73" s="3">
        <v>0.42</v>
      </c>
      <c r="I73" s="3">
        <v>0.39</v>
      </c>
      <c r="J73" s="3">
        <v>0.36</v>
      </c>
      <c r="K73" s="3">
        <v>0.42</v>
      </c>
      <c r="L73" s="3">
        <v>0.42</v>
      </c>
      <c r="M73" s="3"/>
      <c r="N73" s="3"/>
      <c r="O73" s="3"/>
      <c r="P73" s="3"/>
      <c r="Q73" s="3">
        <f t="shared" ref="Q73" si="1">SUM(D73:L73)*25</f>
        <v>87.75</v>
      </c>
    </row>
    <row r="74" spans="1:17" s="1" customFormat="1" ht="22" customHeight="1" x14ac:dyDescent="0.25">
      <c r="A74" s="27">
        <v>69</v>
      </c>
      <c r="B74" s="6" t="s">
        <v>70</v>
      </c>
      <c r="C74" s="3"/>
      <c r="D74" s="3">
        <v>0.37</v>
      </c>
      <c r="E74" s="3">
        <v>0.39</v>
      </c>
      <c r="F74" s="3">
        <v>0.36</v>
      </c>
      <c r="G74" s="3">
        <v>0.44</v>
      </c>
      <c r="H74" s="3">
        <v>0.39</v>
      </c>
      <c r="I74" s="3">
        <v>0.36</v>
      </c>
      <c r="J74" s="3">
        <v>0.36</v>
      </c>
      <c r="K74" s="3">
        <v>0.43</v>
      </c>
      <c r="L74" s="3">
        <v>0.41</v>
      </c>
      <c r="M74" s="3"/>
      <c r="N74" s="3"/>
      <c r="O74" s="3"/>
      <c r="P74" s="3"/>
      <c r="Q74" s="3">
        <f t="shared" si="0"/>
        <v>87.75</v>
      </c>
    </row>
    <row r="75" spans="1:17" s="1" customFormat="1" ht="22" customHeight="1" x14ac:dyDescent="0.25">
      <c r="A75" s="27">
        <v>70</v>
      </c>
      <c r="B75" s="6" t="s">
        <v>71</v>
      </c>
      <c r="C75" s="3"/>
      <c r="D75" s="9">
        <v>0.34</v>
      </c>
      <c r="E75" s="9">
        <v>0.34</v>
      </c>
      <c r="F75" s="9">
        <v>0.34</v>
      </c>
      <c r="G75" s="9">
        <v>0.34</v>
      </c>
      <c r="H75" s="9">
        <v>0.34</v>
      </c>
      <c r="I75" s="9">
        <v>0.34</v>
      </c>
      <c r="J75" s="9">
        <v>0.34</v>
      </c>
      <c r="K75" s="9">
        <v>0.34</v>
      </c>
      <c r="L75" s="9">
        <v>0.35</v>
      </c>
      <c r="M75" s="3"/>
      <c r="N75" s="9"/>
      <c r="O75" s="9"/>
      <c r="P75" s="9"/>
      <c r="Q75" s="3">
        <f t="shared" si="0"/>
        <v>76.75</v>
      </c>
    </row>
    <row r="76" spans="1:17" s="1" customFormat="1" ht="22" customHeight="1" x14ac:dyDescent="0.25">
      <c r="A76" s="27">
        <v>71</v>
      </c>
      <c r="B76" s="6" t="s">
        <v>72</v>
      </c>
      <c r="C76" s="3"/>
      <c r="D76" s="3">
        <v>0.32</v>
      </c>
      <c r="E76" s="3">
        <v>0.32</v>
      </c>
      <c r="F76" s="3">
        <v>0.32</v>
      </c>
      <c r="G76" s="3">
        <v>0.32</v>
      </c>
      <c r="H76" s="3">
        <v>0.32</v>
      </c>
      <c r="I76" s="3">
        <v>0.31</v>
      </c>
      <c r="J76" s="3">
        <v>0.31</v>
      </c>
      <c r="K76" s="3">
        <v>0.31</v>
      </c>
      <c r="L76" s="3">
        <v>0.31</v>
      </c>
      <c r="M76" s="3"/>
      <c r="N76" s="3"/>
      <c r="O76" s="3"/>
      <c r="P76" s="3"/>
      <c r="Q76" s="3">
        <f t="shared" si="0"/>
        <v>71.000000000000014</v>
      </c>
    </row>
    <row r="77" spans="1:17" s="1" customFormat="1" ht="22" customHeight="1" x14ac:dyDescent="0.25">
      <c r="A77" s="27">
        <v>72</v>
      </c>
      <c r="B77" s="6" t="s">
        <v>73</v>
      </c>
      <c r="C77" s="3"/>
      <c r="D77" s="7">
        <v>0.37</v>
      </c>
      <c r="E77" s="7">
        <v>0.38</v>
      </c>
      <c r="F77" s="7">
        <v>0.39</v>
      </c>
      <c r="G77" s="7">
        <v>0.43</v>
      </c>
      <c r="H77" s="7">
        <v>0.38</v>
      </c>
      <c r="I77" s="7">
        <v>0.38</v>
      </c>
      <c r="J77" s="7">
        <v>0.39</v>
      </c>
      <c r="K77" s="7">
        <v>0.42</v>
      </c>
      <c r="L77" s="7">
        <v>0.37</v>
      </c>
      <c r="M77" s="3"/>
      <c r="N77" s="7"/>
      <c r="O77" s="7"/>
      <c r="P77" s="7"/>
      <c r="Q77" s="3">
        <f t="shared" si="0"/>
        <v>87.75</v>
      </c>
    </row>
    <row r="78" spans="1:17" s="1" customFormat="1" ht="22" customHeight="1" x14ac:dyDescent="0.25">
      <c r="A78" s="27">
        <v>73</v>
      </c>
      <c r="B78" s="6" t="s">
        <v>74</v>
      </c>
      <c r="C78" s="3"/>
      <c r="D78" s="9">
        <v>0.39</v>
      </c>
      <c r="E78" s="9">
        <v>0.39</v>
      </c>
      <c r="F78" s="9">
        <v>0.39</v>
      </c>
      <c r="G78" s="9">
        <v>0.41</v>
      </c>
      <c r="H78" s="9">
        <v>0.39</v>
      </c>
      <c r="I78" s="9">
        <v>0.35</v>
      </c>
      <c r="J78" s="9">
        <v>0.41</v>
      </c>
      <c r="K78" s="9">
        <v>0.4</v>
      </c>
      <c r="L78" s="9">
        <v>0.3</v>
      </c>
      <c r="M78" s="3"/>
      <c r="N78" s="9"/>
      <c r="O78" s="9"/>
      <c r="P78" s="9"/>
      <c r="Q78" s="3">
        <f t="shared" ref="Q78:Q88" si="2">SUM(D78:L78)*25</f>
        <v>85.75</v>
      </c>
    </row>
    <row r="79" spans="1:17" s="1" customFormat="1" ht="22" customHeight="1" x14ac:dyDescent="0.25">
      <c r="A79" s="27">
        <v>74</v>
      </c>
      <c r="B79" s="6" t="s">
        <v>75</v>
      </c>
      <c r="C79" s="3"/>
      <c r="D79" s="12">
        <v>0.33</v>
      </c>
      <c r="E79" s="12">
        <v>0.34</v>
      </c>
      <c r="F79" s="12">
        <v>0.32</v>
      </c>
      <c r="G79" s="12">
        <v>0.44</v>
      </c>
      <c r="H79" s="12">
        <v>0.34</v>
      </c>
      <c r="I79" s="12">
        <v>0.34</v>
      </c>
      <c r="J79" s="12">
        <v>0.35</v>
      </c>
      <c r="K79" s="12">
        <v>0.4</v>
      </c>
      <c r="L79" s="12">
        <v>0.31</v>
      </c>
      <c r="M79" s="3"/>
      <c r="N79" s="12"/>
      <c r="O79" s="12"/>
      <c r="P79" s="12"/>
      <c r="Q79" s="3">
        <f t="shared" si="2"/>
        <v>79.25</v>
      </c>
    </row>
    <row r="80" spans="1:17" s="1" customFormat="1" ht="22" customHeight="1" x14ac:dyDescent="0.25">
      <c r="A80" s="27">
        <v>75</v>
      </c>
      <c r="B80" s="6" t="s">
        <v>76</v>
      </c>
      <c r="C80" s="3"/>
      <c r="D80" s="8">
        <v>0.38</v>
      </c>
      <c r="E80" s="8">
        <v>0.36</v>
      </c>
      <c r="F80" s="8">
        <v>0.36</v>
      </c>
      <c r="G80" s="8">
        <v>0.43</v>
      </c>
      <c r="H80" s="8">
        <v>0.39</v>
      </c>
      <c r="I80" s="8">
        <v>0.37</v>
      </c>
      <c r="J80" s="8">
        <v>0.4</v>
      </c>
      <c r="K80" s="8">
        <v>0.38</v>
      </c>
      <c r="L80" s="8">
        <v>0.35</v>
      </c>
      <c r="M80" s="3"/>
      <c r="N80" s="8"/>
      <c r="O80" s="8"/>
      <c r="P80" s="8"/>
      <c r="Q80" s="3">
        <f t="shared" si="2"/>
        <v>85.5</v>
      </c>
    </row>
    <row r="81" spans="1:21" s="1" customFormat="1" ht="22" customHeight="1" x14ac:dyDescent="0.25">
      <c r="A81" s="27">
        <v>76</v>
      </c>
      <c r="B81" s="6" t="s">
        <v>77</v>
      </c>
      <c r="C81" s="3"/>
      <c r="D81" s="9">
        <v>0.42</v>
      </c>
      <c r="E81" s="9">
        <v>0.41</v>
      </c>
      <c r="F81" s="9">
        <v>0.42</v>
      </c>
      <c r="G81" s="9">
        <v>0.41</v>
      </c>
      <c r="H81" s="9">
        <v>0.41</v>
      </c>
      <c r="I81" s="9">
        <v>0.43</v>
      </c>
      <c r="J81" s="9">
        <v>0.42</v>
      </c>
      <c r="K81" s="9">
        <v>0.42</v>
      </c>
      <c r="L81" s="9">
        <v>0.43</v>
      </c>
      <c r="M81" s="3"/>
      <c r="N81" s="9"/>
      <c r="O81" s="9"/>
      <c r="P81" s="9"/>
      <c r="Q81" s="3">
        <f t="shared" si="2"/>
        <v>94.25</v>
      </c>
    </row>
    <row r="82" spans="1:21" s="1" customFormat="1" ht="22" customHeight="1" x14ac:dyDescent="0.25">
      <c r="A82" s="27">
        <v>77</v>
      </c>
      <c r="B82" s="6" t="s">
        <v>78</v>
      </c>
      <c r="C82" s="3"/>
      <c r="D82" s="3" t="s">
        <v>21</v>
      </c>
      <c r="E82" s="3">
        <v>0.38</v>
      </c>
      <c r="F82" s="3">
        <v>0.38</v>
      </c>
      <c r="G82" s="3">
        <v>0.43</v>
      </c>
      <c r="H82" s="3">
        <v>0.39</v>
      </c>
      <c r="I82" s="3">
        <v>0.39</v>
      </c>
      <c r="J82" s="3">
        <v>0.4</v>
      </c>
      <c r="K82" s="3">
        <v>0.4</v>
      </c>
      <c r="L82" s="3">
        <v>0.43</v>
      </c>
      <c r="M82" s="3"/>
      <c r="N82" s="3"/>
      <c r="O82" s="3"/>
      <c r="P82" s="3"/>
      <c r="Q82" s="3">
        <f t="shared" si="2"/>
        <v>80</v>
      </c>
    </row>
    <row r="83" spans="1:21" s="1" customFormat="1" ht="22" customHeight="1" x14ac:dyDescent="0.25">
      <c r="A83" s="27">
        <v>78</v>
      </c>
      <c r="B83" s="6" t="s">
        <v>79</v>
      </c>
      <c r="C83" s="3"/>
      <c r="D83" s="3">
        <v>0.35</v>
      </c>
      <c r="E83" s="3">
        <v>0.38</v>
      </c>
      <c r="F83" s="3">
        <v>0.36</v>
      </c>
      <c r="G83" s="3">
        <v>0.39</v>
      </c>
      <c r="H83" s="3">
        <v>0.36</v>
      </c>
      <c r="I83" s="3">
        <v>0.36</v>
      </c>
      <c r="J83" s="3">
        <v>0.38</v>
      </c>
      <c r="K83" s="3">
        <v>0.44</v>
      </c>
      <c r="L83" s="3">
        <v>0.38</v>
      </c>
      <c r="M83" s="3"/>
      <c r="N83" s="3"/>
      <c r="O83" s="3"/>
      <c r="P83" s="3"/>
      <c r="Q83" s="3">
        <f t="shared" si="2"/>
        <v>84.999999999999986</v>
      </c>
    </row>
    <row r="84" spans="1:21" s="1" customFormat="1" ht="22" customHeight="1" x14ac:dyDescent="0.25">
      <c r="A84" s="27">
        <v>79</v>
      </c>
      <c r="B84" s="6" t="s">
        <v>80</v>
      </c>
      <c r="C84" s="3"/>
      <c r="D84" s="8">
        <v>0.35</v>
      </c>
      <c r="E84" s="8">
        <v>0.35</v>
      </c>
      <c r="F84" s="8">
        <v>0.36</v>
      </c>
      <c r="G84" s="8">
        <v>0.44</v>
      </c>
      <c r="H84" s="8">
        <v>0.35</v>
      </c>
      <c r="I84" s="8">
        <v>0.35</v>
      </c>
      <c r="J84" s="8">
        <v>0.42</v>
      </c>
      <c r="K84" s="8">
        <v>0.43</v>
      </c>
      <c r="L84" s="8">
        <v>0.35</v>
      </c>
      <c r="M84" s="3"/>
      <c r="N84" s="8"/>
      <c r="O84" s="8"/>
      <c r="P84" s="8"/>
      <c r="Q84" s="3">
        <f t="shared" si="2"/>
        <v>85.000000000000014</v>
      </c>
    </row>
    <row r="85" spans="1:21" s="1" customFormat="1" ht="22" customHeight="1" x14ac:dyDescent="0.25">
      <c r="A85" s="27">
        <v>80</v>
      </c>
      <c r="B85" s="6" t="s">
        <v>81</v>
      </c>
      <c r="C85" s="3"/>
      <c r="D85" s="3">
        <v>0.42</v>
      </c>
      <c r="E85" s="3">
        <v>0.4</v>
      </c>
      <c r="F85" s="3">
        <v>0.4</v>
      </c>
      <c r="G85" s="3">
        <v>0.42</v>
      </c>
      <c r="H85" s="3">
        <v>0.42</v>
      </c>
      <c r="I85" s="3">
        <v>0.43</v>
      </c>
      <c r="J85" s="3">
        <v>0.43</v>
      </c>
      <c r="K85" s="3">
        <v>0.42</v>
      </c>
      <c r="L85" s="3">
        <v>0.43</v>
      </c>
      <c r="M85" s="3"/>
      <c r="N85" s="3"/>
      <c r="O85" s="3"/>
      <c r="P85" s="3"/>
      <c r="Q85" s="3">
        <f t="shared" si="2"/>
        <v>94.250000000000014</v>
      </c>
    </row>
    <row r="86" spans="1:21" s="1" customFormat="1" ht="22" customHeight="1" x14ac:dyDescent="0.4">
      <c r="A86" s="27">
        <v>81</v>
      </c>
      <c r="B86" s="6" t="s">
        <v>82</v>
      </c>
      <c r="C86" s="3"/>
      <c r="D86" s="3">
        <v>0.35</v>
      </c>
      <c r="E86" s="3">
        <v>0.35</v>
      </c>
      <c r="F86" s="3">
        <v>0.35</v>
      </c>
      <c r="G86" s="3">
        <v>0.43</v>
      </c>
      <c r="H86" s="3">
        <v>0.37</v>
      </c>
      <c r="I86" s="3">
        <v>0.37</v>
      </c>
      <c r="J86" s="3">
        <v>0.38</v>
      </c>
      <c r="K86" s="3">
        <v>0.34</v>
      </c>
      <c r="L86" s="3">
        <v>0.41</v>
      </c>
      <c r="M86" s="3"/>
      <c r="N86" s="3"/>
      <c r="O86" s="3"/>
      <c r="P86" s="3"/>
      <c r="Q86" s="3">
        <f t="shared" si="2"/>
        <v>83.749999999999986</v>
      </c>
      <c r="S86" s="30"/>
      <c r="T86" s="31"/>
      <c r="U86" s="31"/>
    </row>
    <row r="87" spans="1:21" s="1" customFormat="1" ht="22" customHeight="1" x14ac:dyDescent="0.4">
      <c r="A87" s="27">
        <v>82</v>
      </c>
      <c r="B87" s="6" t="s">
        <v>83</v>
      </c>
      <c r="C87" s="3"/>
      <c r="D87" s="3">
        <v>0.35</v>
      </c>
      <c r="E87" s="3">
        <v>0.35</v>
      </c>
      <c r="F87" s="3">
        <v>0.34</v>
      </c>
      <c r="G87" s="3">
        <v>0.44</v>
      </c>
      <c r="H87" s="3">
        <v>0.35</v>
      </c>
      <c r="I87" s="3">
        <v>0.35</v>
      </c>
      <c r="J87" s="3">
        <v>0.35</v>
      </c>
      <c r="K87" s="3">
        <v>0.4</v>
      </c>
      <c r="L87" s="3">
        <v>0.35</v>
      </c>
      <c r="M87" s="3"/>
      <c r="N87" s="3"/>
      <c r="O87" s="3"/>
      <c r="P87" s="3"/>
      <c r="Q87" s="3">
        <f t="shared" si="2"/>
        <v>82</v>
      </c>
      <c r="S87" s="30"/>
      <c r="T87" s="31"/>
      <c r="U87" s="31"/>
    </row>
    <row r="88" spans="1:21" s="1" customFormat="1" ht="22" customHeight="1" x14ac:dyDescent="0.4">
      <c r="A88" s="27">
        <v>83</v>
      </c>
      <c r="B88" s="6" t="s">
        <v>84</v>
      </c>
      <c r="C88" s="3"/>
      <c r="D88" s="9">
        <v>0.34</v>
      </c>
      <c r="E88" s="9">
        <v>0.34</v>
      </c>
      <c r="F88" s="9">
        <v>0.34</v>
      </c>
      <c r="G88" s="9">
        <v>0.34</v>
      </c>
      <c r="H88" s="9">
        <v>0.34</v>
      </c>
      <c r="I88" s="9">
        <v>0.34</v>
      </c>
      <c r="J88" s="9">
        <v>0.34</v>
      </c>
      <c r="K88" s="9">
        <v>0.34</v>
      </c>
      <c r="L88" s="9">
        <v>0.35</v>
      </c>
      <c r="M88" s="3"/>
      <c r="N88" s="9"/>
      <c r="O88" s="9"/>
      <c r="P88" s="9"/>
      <c r="Q88" s="3">
        <f t="shared" si="2"/>
        <v>76.75</v>
      </c>
      <c r="S88" s="30"/>
      <c r="T88" s="31"/>
      <c r="U88" s="31"/>
    </row>
    <row r="89" spans="1:21" s="1" customFormat="1" ht="22" customHeight="1" x14ac:dyDescent="0.4">
      <c r="A89" s="4"/>
      <c r="B89" s="32" t="s">
        <v>85</v>
      </c>
      <c r="C89" s="33"/>
      <c r="D89" s="3">
        <f t="shared" ref="D89:L89" si="3">SUM(D6:D88)</f>
        <v>27.679999999999996</v>
      </c>
      <c r="E89" s="3">
        <f t="shared" si="3"/>
        <v>27.909999999999997</v>
      </c>
      <c r="F89" s="3">
        <f t="shared" si="3"/>
        <v>27.34</v>
      </c>
      <c r="G89" s="3">
        <f t="shared" si="3"/>
        <v>31.600000000000009</v>
      </c>
      <c r="H89" s="3">
        <f t="shared" si="3"/>
        <v>28.18</v>
      </c>
      <c r="I89" s="3">
        <f t="shared" si="3"/>
        <v>28.31</v>
      </c>
      <c r="J89" s="3">
        <f t="shared" si="3"/>
        <v>28.659999999999993</v>
      </c>
      <c r="K89" s="3">
        <f t="shared" si="3"/>
        <v>30.61</v>
      </c>
      <c r="L89" s="3">
        <f t="shared" si="3"/>
        <v>27.85</v>
      </c>
      <c r="M89" s="3">
        <f>SUM(M6:M88)</f>
        <v>3914.94</v>
      </c>
      <c r="N89" s="3">
        <f>SUM(N6:N88)</f>
        <v>3797.2499999999995</v>
      </c>
      <c r="O89" s="3">
        <f>SUM(O6:O88)</f>
        <v>3744.8900000000003</v>
      </c>
      <c r="P89" s="3">
        <f>SUM(P6:P88)</f>
        <v>4515.6899999999996</v>
      </c>
      <c r="Q89" s="3">
        <f>SUM(Q6:Q88)</f>
        <v>6453.5</v>
      </c>
      <c r="S89" s="30"/>
      <c r="T89" s="31"/>
      <c r="U89" s="31"/>
    </row>
    <row r="90" spans="1:21" s="1" customFormat="1" ht="22" customHeight="1" x14ac:dyDescent="0.4">
      <c r="A90" s="4"/>
      <c r="B90" s="34"/>
      <c r="C90" s="4"/>
      <c r="D90" s="3">
        <f>D89/76</f>
        <v>0.36421052631578943</v>
      </c>
      <c r="E90" s="3">
        <f t="shared" ref="E90:P90" si="4">E89/76</f>
        <v>0.36723684210526314</v>
      </c>
      <c r="F90" s="3">
        <f t="shared" si="4"/>
        <v>0.35973684210526313</v>
      </c>
      <c r="G90" s="3">
        <f t="shared" si="4"/>
        <v>0.41578947368421065</v>
      </c>
      <c r="H90" s="3">
        <f t="shared" si="4"/>
        <v>0.3707894736842105</v>
      </c>
      <c r="I90" s="3">
        <f t="shared" si="4"/>
        <v>0.3725</v>
      </c>
      <c r="J90" s="3">
        <f t="shared" si="4"/>
        <v>0.37710526315789467</v>
      </c>
      <c r="K90" s="3">
        <f t="shared" si="4"/>
        <v>0.40276315789473682</v>
      </c>
      <c r="L90" s="3">
        <f t="shared" si="4"/>
        <v>0.36644736842105263</v>
      </c>
      <c r="M90" s="3">
        <f>M89/48</f>
        <v>81.561250000000001</v>
      </c>
      <c r="N90" s="3">
        <f>N89/46</f>
        <v>82.548913043478251</v>
      </c>
      <c r="O90" s="3">
        <f>O89/45</f>
        <v>83.219777777777779</v>
      </c>
      <c r="P90" s="3">
        <f>P89/54</f>
        <v>83.623888888888885</v>
      </c>
      <c r="Q90" s="3">
        <f>Q89/76</f>
        <v>84.91447368421052</v>
      </c>
      <c r="S90" s="30"/>
    </row>
    <row r="91" spans="1:21" ht="22" customHeight="1" x14ac:dyDescent="0.35">
      <c r="A91" s="35"/>
      <c r="B91" s="36"/>
      <c r="C91" s="37"/>
      <c r="D91" s="38">
        <f>D90*25</f>
        <v>9.1052631578947363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</row>
    <row r="92" spans="1:21" ht="22" customHeight="1" x14ac:dyDescent="0.35">
      <c r="A92" s="35"/>
      <c r="B92" s="36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</row>
    <row r="93" spans="1:21" ht="22" customHeight="1" x14ac:dyDescent="0.35">
      <c r="A93" s="35"/>
      <c r="B93" s="3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</row>
    <row r="94" spans="1:21" ht="22" customHeight="1" x14ac:dyDescent="0.35">
      <c r="A94" s="35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</row>
    <row r="95" spans="1:21" ht="22" customHeight="1" x14ac:dyDescent="0.35">
      <c r="A95" s="35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</row>
    <row r="96" spans="1:21" ht="22" customHeight="1" x14ac:dyDescent="0.35">
      <c r="A96" s="35"/>
      <c r="B96" s="36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1:17" ht="22" customHeight="1" x14ac:dyDescent="0.35">
      <c r="A97" s="35"/>
      <c r="B97" s="36"/>
      <c r="C97" s="37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1:17" ht="22" customHeight="1" x14ac:dyDescent="0.35">
      <c r="A98" s="35"/>
      <c r="B98" s="36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1:17" ht="22" customHeight="1" x14ac:dyDescent="0.35">
      <c r="A99" s="35"/>
      <c r="B99" s="36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1:17" ht="22" customHeight="1" x14ac:dyDescent="0.35">
      <c r="A100" s="35"/>
      <c r="B100" s="36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1:17" ht="22" customHeight="1" x14ac:dyDescent="0.35">
      <c r="A101" s="35"/>
      <c r="B101" s="36"/>
      <c r="C101" s="37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ht="22" customHeight="1" x14ac:dyDescent="0.35">
      <c r="A102" s="35"/>
      <c r="B102" s="3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1:17" ht="22" customHeight="1" x14ac:dyDescent="0.35">
      <c r="A103" s="35"/>
      <c r="B103" s="36"/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1:17" ht="22" customHeight="1" x14ac:dyDescent="0.35">
      <c r="A104" s="35"/>
      <c r="B104" s="3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ht="22" customHeight="1" x14ac:dyDescent="0.35">
      <c r="A105" s="35"/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ht="22" customHeight="1" x14ac:dyDescent="0.35">
      <c r="A106" s="35"/>
      <c r="B106" s="36"/>
      <c r="C106" s="3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1:17" ht="22" customHeight="1" x14ac:dyDescent="0.35">
      <c r="A107" s="35"/>
      <c r="B107" s="36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 ht="22" customHeight="1" x14ac:dyDescent="0.35">
      <c r="A108" s="35"/>
      <c r="B108" s="36"/>
      <c r="C108" s="3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ht="22" customHeight="1" x14ac:dyDescent="0.35">
      <c r="A109" s="35"/>
      <c r="B109" s="36"/>
      <c r="C109" s="3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ht="22" customHeight="1" x14ac:dyDescent="0.35">
      <c r="A110" s="35"/>
      <c r="B110" s="36"/>
      <c r="C110" s="37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1:17" ht="22" customHeight="1" x14ac:dyDescent="0.35">
      <c r="A111" s="35"/>
      <c r="B111" s="3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1:17" ht="22" customHeight="1" x14ac:dyDescent="0.35">
      <c r="A112" s="35"/>
      <c r="B112" s="36"/>
      <c r="C112" s="37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1:17" ht="22" customHeight="1" x14ac:dyDescent="0.35">
      <c r="A113" s="35"/>
      <c r="B113" s="36"/>
      <c r="C113" s="37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ht="22" customHeight="1" x14ac:dyDescent="0.35">
      <c r="A114" s="35"/>
      <c r="B114" s="36"/>
      <c r="C114" s="37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1:17" ht="22" customHeight="1" x14ac:dyDescent="0.35">
      <c r="A115" s="35"/>
      <c r="B115" s="36"/>
      <c r="C115" s="37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1:17" ht="22" customHeight="1" x14ac:dyDescent="0.35">
      <c r="A116" s="35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1:17" ht="22" customHeight="1" x14ac:dyDescent="0.35">
      <c r="A117" s="35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1:17" ht="22" customHeight="1" x14ac:dyDescent="0.35">
      <c r="A118" s="35"/>
      <c r="B118" s="36"/>
      <c r="C118" s="37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ht="22" customHeight="1" x14ac:dyDescent="0.35">
      <c r="A119" s="35"/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1:17" ht="22" customHeight="1" x14ac:dyDescent="0.35">
      <c r="A120" s="35"/>
      <c r="B120" s="3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1:17" ht="22" customHeight="1" x14ac:dyDescent="0.35">
      <c r="A121" s="35"/>
      <c r="B121" s="36"/>
      <c r="C121" s="37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1:17" ht="22" customHeight="1" x14ac:dyDescent="0.35">
      <c r="A122" s="35"/>
      <c r="B122" s="36"/>
      <c r="C122" s="37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1:17" ht="22" customHeight="1" x14ac:dyDescent="0.35">
      <c r="A123" s="35"/>
      <c r="B123" s="36"/>
      <c r="C123" s="37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1:17" ht="22" customHeight="1" x14ac:dyDescent="0.35">
      <c r="A124" s="35"/>
      <c r="B124" s="36"/>
      <c r="C124" s="37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1:17" ht="22" customHeight="1" x14ac:dyDescent="0.35">
      <c r="A125" s="35"/>
      <c r="B125" s="36"/>
      <c r="C125" s="37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1:17" ht="22" customHeight="1" x14ac:dyDescent="0.35">
      <c r="A126" s="35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1:17" ht="22" customHeight="1" x14ac:dyDescent="0.35">
      <c r="A127" s="35"/>
      <c r="B127" s="36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1:17" ht="22" customHeight="1" x14ac:dyDescent="0.35">
      <c r="A128" s="35"/>
      <c r="B128" s="36"/>
      <c r="C128" s="37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1:17" ht="22" customHeight="1" x14ac:dyDescent="0.35">
      <c r="A129" s="35"/>
      <c r="B129" s="36"/>
      <c r="C129" s="37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1:17" ht="22" customHeight="1" x14ac:dyDescent="0.35">
      <c r="A130" s="35"/>
      <c r="B130" s="36"/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1:17" ht="22" customHeight="1" x14ac:dyDescent="0.35">
      <c r="A131" s="35"/>
      <c r="B131" s="36"/>
      <c r="C131" s="37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1:17" ht="22" customHeight="1" x14ac:dyDescent="0.35">
      <c r="A132" s="35"/>
      <c r="B132" s="36"/>
      <c r="C132" s="37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1:17" ht="22" customHeight="1" x14ac:dyDescent="0.35">
      <c r="A133" s="35"/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1:17" ht="22" customHeight="1" x14ac:dyDescent="0.35">
      <c r="A134" s="35"/>
      <c r="B134" s="36"/>
      <c r="C134" s="37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1:17" ht="22" customHeight="1" x14ac:dyDescent="0.35">
      <c r="A135" s="35"/>
      <c r="B135" s="36"/>
      <c r="C135" s="37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1:17" ht="22" customHeight="1" x14ac:dyDescent="0.35">
      <c r="A136" s="35"/>
      <c r="B136" s="36"/>
      <c r="C136" s="37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1:17" ht="22" customHeight="1" x14ac:dyDescent="0.35">
      <c r="A137" s="35"/>
      <c r="B137" s="36"/>
      <c r="C137" s="37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1:17" ht="22" customHeight="1" x14ac:dyDescent="0.35">
      <c r="A138" s="35"/>
      <c r="B138" s="36"/>
      <c r="C138" s="37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1:17" ht="22" customHeight="1" x14ac:dyDescent="0.35">
      <c r="A139" s="35"/>
      <c r="B139" s="36"/>
      <c r="C139" s="37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1:17" ht="22" customHeight="1" x14ac:dyDescent="0.35">
      <c r="A140" s="35"/>
      <c r="B140" s="36"/>
      <c r="C140" s="37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1:17" ht="22" customHeight="1" x14ac:dyDescent="0.35">
      <c r="A141" s="35"/>
      <c r="B141" s="36"/>
      <c r="C141" s="37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1:17" ht="22" customHeight="1" x14ac:dyDescent="0.35">
      <c r="A142" s="35"/>
      <c r="B142" s="36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1:17" ht="22" customHeight="1" x14ac:dyDescent="0.35">
      <c r="A143" s="35"/>
      <c r="B143" s="36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1:17" ht="22" customHeight="1" x14ac:dyDescent="0.35">
      <c r="A144" s="35"/>
      <c r="B144" s="36"/>
      <c r="C144" s="3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1:17" ht="22" customHeight="1" x14ac:dyDescent="0.35">
      <c r="A145" s="35"/>
      <c r="B145" s="36"/>
      <c r="C145" s="37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1:17" ht="22" customHeight="1" x14ac:dyDescent="0.35">
      <c r="A146" s="35"/>
      <c r="B146" s="36"/>
      <c r="C146" s="37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1:17" ht="22" customHeight="1" x14ac:dyDescent="0.35">
      <c r="A147" s="35"/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1:17" ht="22" customHeight="1" x14ac:dyDescent="0.35">
      <c r="A148" s="35"/>
      <c r="B148" s="36"/>
      <c r="C148" s="37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1:17" ht="22" customHeight="1" x14ac:dyDescent="0.35">
      <c r="A149" s="35"/>
      <c r="B149" s="36"/>
      <c r="C149" s="37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1:17" ht="22" customHeight="1" x14ac:dyDescent="0.35">
      <c r="A150" s="35"/>
      <c r="B150" s="36"/>
      <c r="C150" s="37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1:17" ht="22" customHeight="1" x14ac:dyDescent="0.35">
      <c r="A151" s="35"/>
      <c r="B151" s="36"/>
      <c r="C151" s="37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1:17" ht="22" customHeight="1" x14ac:dyDescent="0.35">
      <c r="A152" s="35"/>
      <c r="B152" s="36"/>
      <c r="C152" s="37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1:17" ht="22" customHeight="1" x14ac:dyDescent="0.35">
      <c r="A153" s="35"/>
      <c r="B153" s="36"/>
      <c r="C153" s="37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1:17" ht="22" customHeight="1" x14ac:dyDescent="0.35">
      <c r="A154" s="35"/>
      <c r="B154" s="36"/>
      <c r="C154" s="37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1:17" ht="22" customHeight="1" x14ac:dyDescent="0.35">
      <c r="A155" s="35"/>
      <c r="B155" s="36"/>
      <c r="C155" s="37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 ht="22" customHeight="1" x14ac:dyDescent="0.35">
      <c r="A156" s="35"/>
      <c r="B156" s="36"/>
      <c r="C156" s="37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1:17" ht="22" customHeight="1" x14ac:dyDescent="0.35">
      <c r="A157" s="35"/>
      <c r="B157" s="36"/>
      <c r="C157" s="37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1:17" ht="22" customHeight="1" x14ac:dyDescent="0.35">
      <c r="A158" s="35"/>
      <c r="B158" s="36"/>
      <c r="C158" s="37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1:17" ht="22" customHeight="1" x14ac:dyDescent="0.35">
      <c r="A159" s="35"/>
      <c r="B159" s="36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1:17" ht="22" customHeight="1" x14ac:dyDescent="0.35">
      <c r="A160" s="35"/>
      <c r="B160" s="36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 ht="22" customHeight="1" x14ac:dyDescent="0.35">
      <c r="A161" s="35"/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1:17" ht="22" customHeight="1" x14ac:dyDescent="0.35">
      <c r="A162" s="35"/>
      <c r="B162" s="36"/>
      <c r="C162" s="37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1:17" ht="22" customHeight="1" x14ac:dyDescent="0.35">
      <c r="A163" s="35"/>
      <c r="B163" s="36"/>
      <c r="C163" s="37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1:17" ht="22" customHeight="1" x14ac:dyDescent="0.35">
      <c r="A164" s="35"/>
      <c r="B164" s="36"/>
      <c r="C164" s="37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 ht="22" customHeight="1" x14ac:dyDescent="0.35">
      <c r="A165" s="35"/>
      <c r="B165" s="36"/>
      <c r="C165" s="37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1:17" ht="22" customHeight="1" x14ac:dyDescent="0.35">
      <c r="A166" s="35"/>
      <c r="B166" s="36"/>
      <c r="C166" s="37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1:17" ht="22" customHeight="1" x14ac:dyDescent="0.35">
      <c r="A167" s="35"/>
      <c r="B167" s="36"/>
      <c r="C167" s="37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1:17" ht="22" customHeight="1" x14ac:dyDescent="0.35">
      <c r="A168" s="35"/>
      <c r="B168" s="36"/>
      <c r="C168" s="37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1:17" ht="22" customHeight="1" x14ac:dyDescent="0.35">
      <c r="A169" s="35"/>
      <c r="B169" s="36"/>
      <c r="C169" s="37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1:17" ht="22" customHeight="1" x14ac:dyDescent="0.35">
      <c r="A170" s="35"/>
      <c r="B170" s="36"/>
      <c r="C170" s="37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1:17" ht="22" customHeight="1" x14ac:dyDescent="0.35">
      <c r="A171" s="35"/>
      <c r="B171" s="36"/>
      <c r="C171" s="37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1:17" ht="22" customHeight="1" x14ac:dyDescent="0.35">
      <c r="A172" s="35"/>
      <c r="B172" s="36"/>
      <c r="C172" s="37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1:17" ht="22" customHeight="1" x14ac:dyDescent="0.35">
      <c r="A173" s="35"/>
      <c r="B173" s="36"/>
      <c r="C173" s="37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7" ht="22" customHeight="1" x14ac:dyDescent="0.35">
      <c r="A174" s="35"/>
      <c r="B174" s="36"/>
      <c r="C174" s="37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1:17" ht="22" customHeight="1" x14ac:dyDescent="0.35">
      <c r="A175" s="35"/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1:17" ht="22" customHeight="1" x14ac:dyDescent="0.35">
      <c r="A176" s="35"/>
      <c r="B176" s="36"/>
      <c r="C176" s="37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1:17" ht="22" customHeight="1" x14ac:dyDescent="0.35">
      <c r="A177" s="35"/>
      <c r="B177" s="36"/>
      <c r="C177" s="37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1:17" ht="22" customHeight="1" x14ac:dyDescent="0.35">
      <c r="A178" s="35"/>
      <c r="B178" s="36"/>
      <c r="C178" s="37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1:17" ht="22" customHeight="1" x14ac:dyDescent="0.35">
      <c r="A179" s="35"/>
      <c r="B179" s="36"/>
      <c r="C179" s="37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1:17" ht="22" customHeight="1" x14ac:dyDescent="0.35">
      <c r="A180" s="35"/>
      <c r="B180" s="36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1:17" x14ac:dyDescent="0.35">
      <c r="A181" s="35"/>
      <c r="B181" s="36"/>
      <c r="C181" s="37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1:17" x14ac:dyDescent="0.35">
      <c r="A182" s="35"/>
      <c r="B182" s="36"/>
      <c r="C182" s="37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1:17" x14ac:dyDescent="0.35">
      <c r="B183" s="39"/>
    </row>
    <row r="184" spans="1:17" x14ac:dyDescent="0.35">
      <c r="B184" s="39"/>
    </row>
    <row r="185" spans="1:17" x14ac:dyDescent="0.35">
      <c r="B185" s="39"/>
    </row>
    <row r="186" spans="1:17" x14ac:dyDescent="0.35">
      <c r="B186" s="39"/>
    </row>
    <row r="187" spans="1:17" x14ac:dyDescent="0.35">
      <c r="B187" s="39"/>
    </row>
    <row r="188" spans="1:17" x14ac:dyDescent="0.35">
      <c r="B188" s="39"/>
    </row>
  </sheetData>
  <mergeCells count="6">
    <mergeCell ref="B4:B5"/>
    <mergeCell ref="A4:A5"/>
    <mergeCell ref="A1:Q1"/>
    <mergeCell ref="A2:Q2"/>
    <mergeCell ref="C4:C5"/>
    <mergeCell ref="M4:Q4"/>
  </mergeCells>
  <printOptions horizontalCentered="1"/>
  <pageMargins left="0.16" right="0.22" top="0.5" bottom="0.3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SKM</vt:lpstr>
      <vt:lpstr>SKM!Print_Area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-GH</dc:creator>
  <cp:lastModifiedBy>ASUS</cp:lastModifiedBy>
  <cp:lastPrinted>2024-08-22T02:52:53Z</cp:lastPrinted>
  <dcterms:created xsi:type="dcterms:W3CDTF">2022-09-15T00:23:03Z</dcterms:created>
  <dcterms:modified xsi:type="dcterms:W3CDTF">2024-11-21T08:43:36Z</dcterms:modified>
</cp:coreProperties>
</file>